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ndramusengi-ajulu/Documents/SAKids Golf/OOM/OOM 2023/"/>
    </mc:Choice>
  </mc:AlternateContent>
  <xr:revisionPtr revIDLastSave="0" documentId="13_ncr:1_{56EBD193-2E30-954E-BA02-4C77539F780C}" xr6:coauthVersionLast="47" xr6:coauthVersionMax="47" xr10:uidLastSave="{00000000-0000-0000-0000-000000000000}"/>
  <bookViews>
    <workbookView xWindow="9960" yWindow="500" windowWidth="22260" windowHeight="20660" xr2:uid="{00000000-000D-0000-FFFF-FFFF00000000}"/>
  </bookViews>
  <sheets>
    <sheet name="MASTER FILE" sheetId="4" r:id="rId1"/>
    <sheet name="Sheet1" sheetId="5" r:id="rId2"/>
  </sheets>
  <definedNames>
    <definedName name="_xlnm._FilterDatabase" localSheetId="0" hidden="1">'MASTER FILE'!$A$413:$AM$416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3" i="4" l="1"/>
  <c r="E13" i="4"/>
  <c r="AL37" i="4"/>
  <c r="AL38" i="4"/>
  <c r="AL13" i="4"/>
  <c r="AL39" i="4"/>
  <c r="AL40" i="4"/>
  <c r="AK22" i="4"/>
  <c r="AK21" i="4"/>
  <c r="AK23" i="4"/>
  <c r="AK24" i="4"/>
  <c r="AK26" i="4"/>
  <c r="AK35" i="4"/>
  <c r="AK36" i="4"/>
  <c r="AK38" i="4"/>
  <c r="AK13" i="4"/>
  <c r="AK39" i="4"/>
  <c r="AK40" i="4"/>
  <c r="AJ11" i="4"/>
  <c r="AJ12" i="4"/>
  <c r="AJ14" i="4"/>
  <c r="AJ16" i="4"/>
  <c r="AJ17" i="4"/>
  <c r="AJ15" i="4"/>
  <c r="AJ18" i="4"/>
  <c r="AJ19" i="4"/>
  <c r="AJ20" i="4"/>
  <c r="AJ22" i="4"/>
  <c r="AJ21" i="4"/>
  <c r="AJ23" i="4"/>
  <c r="AJ24" i="4"/>
  <c r="AJ26" i="4"/>
  <c r="AJ25" i="4"/>
  <c r="AK25" i="4" s="1"/>
  <c r="AJ27" i="4"/>
  <c r="AK27" i="4" s="1"/>
  <c r="AJ28" i="4"/>
  <c r="AK28" i="4" s="1"/>
  <c r="AJ29" i="4"/>
  <c r="AK29" i="4" s="1"/>
  <c r="AJ30" i="4"/>
  <c r="AJ31" i="4"/>
  <c r="AJ32" i="4"/>
  <c r="AK32" i="4" s="1"/>
  <c r="AJ33" i="4"/>
  <c r="AJ34" i="4"/>
  <c r="AJ35" i="4"/>
  <c r="AJ36" i="4"/>
  <c r="AJ37" i="4"/>
  <c r="AM37" i="4" s="1"/>
  <c r="AJ38" i="4"/>
  <c r="AM38" i="4" s="1"/>
  <c r="AJ13" i="4"/>
  <c r="AM13" i="4" s="1"/>
  <c r="AJ39" i="4"/>
  <c r="AM39" i="4" s="1"/>
  <c r="AJ40" i="4"/>
  <c r="AM40" i="4" s="1"/>
  <c r="E64" i="4"/>
  <c r="E79" i="4"/>
  <c r="C64" i="4"/>
  <c r="D64" i="4" s="1"/>
  <c r="C79" i="4"/>
  <c r="AM93" i="4"/>
  <c r="AM79" i="4"/>
  <c r="AL87" i="4"/>
  <c r="AL88" i="4"/>
  <c r="AL89" i="4"/>
  <c r="AL90" i="4"/>
  <c r="AL91" i="4"/>
  <c r="AM91" i="4" s="1"/>
  <c r="AL92" i="4"/>
  <c r="AM92" i="4" s="1"/>
  <c r="AL93" i="4"/>
  <c r="AL94" i="4"/>
  <c r="AL95" i="4"/>
  <c r="AL64" i="4"/>
  <c r="AL79" i="4"/>
  <c r="AL96" i="4"/>
  <c r="AL97" i="4"/>
  <c r="AK64" i="4"/>
  <c r="AK79" i="4"/>
  <c r="AK96" i="4"/>
  <c r="AK97" i="4"/>
  <c r="AJ88" i="4"/>
  <c r="AK88" i="4" s="1"/>
  <c r="AJ89" i="4"/>
  <c r="AM89" i="4" s="1"/>
  <c r="AJ90" i="4"/>
  <c r="AJ91" i="4"/>
  <c r="AJ92" i="4"/>
  <c r="AJ93" i="4"/>
  <c r="AJ94" i="4"/>
  <c r="AJ95" i="4"/>
  <c r="AM95" i="4" s="1"/>
  <c r="AJ64" i="4"/>
  <c r="AM64" i="4" s="1"/>
  <c r="AJ79" i="4"/>
  <c r="AJ96" i="4"/>
  <c r="AJ97" i="4"/>
  <c r="AM97" i="4" s="1"/>
  <c r="E174" i="4"/>
  <c r="E175" i="4"/>
  <c r="E176" i="4"/>
  <c r="C174" i="4"/>
  <c r="D174" i="4" s="1"/>
  <c r="C175" i="4"/>
  <c r="D175" i="4" s="1"/>
  <c r="C176" i="4"/>
  <c r="D176" i="4" s="1"/>
  <c r="AL174" i="4"/>
  <c r="AL175" i="4"/>
  <c r="AL176" i="4"/>
  <c r="AJ174" i="4"/>
  <c r="AJ175" i="4"/>
  <c r="AJ176" i="4"/>
  <c r="AL258" i="4"/>
  <c r="AL259" i="4"/>
  <c r="AL260" i="4"/>
  <c r="AL242" i="4"/>
  <c r="AL249" i="4"/>
  <c r="AL262" i="4"/>
  <c r="AL261" i="4"/>
  <c r="AJ260" i="4"/>
  <c r="AJ242" i="4"/>
  <c r="AJ249" i="4"/>
  <c r="AJ262" i="4"/>
  <c r="E242" i="4"/>
  <c r="E249" i="4"/>
  <c r="E262" i="4"/>
  <c r="C242" i="4"/>
  <c r="C249" i="4"/>
  <c r="AL325" i="4"/>
  <c r="AL326" i="4"/>
  <c r="AL327" i="4"/>
  <c r="AL312" i="4"/>
  <c r="AJ312" i="4"/>
  <c r="AJ328" i="4"/>
  <c r="E324" i="4"/>
  <c r="E325" i="4"/>
  <c r="E326" i="4"/>
  <c r="E327" i="4"/>
  <c r="E312" i="4"/>
  <c r="E328" i="4"/>
  <c r="E329" i="4"/>
  <c r="C323" i="4"/>
  <c r="C324" i="4"/>
  <c r="C325" i="4"/>
  <c r="C326" i="4"/>
  <c r="C327" i="4"/>
  <c r="C312" i="4"/>
  <c r="C328" i="4"/>
  <c r="C329" i="4"/>
  <c r="AL344" i="4"/>
  <c r="AL336" i="4"/>
  <c r="AL345" i="4"/>
  <c r="AL337" i="4"/>
  <c r="AL338" i="4"/>
  <c r="AL339" i="4"/>
  <c r="AL340" i="4"/>
  <c r="AL341" i="4"/>
  <c r="AL342" i="4"/>
  <c r="AL343" i="4"/>
  <c r="AL346" i="4"/>
  <c r="AL347" i="4"/>
  <c r="AL348" i="4"/>
  <c r="AL349" i="4"/>
  <c r="AL350" i="4"/>
  <c r="AL351" i="4"/>
  <c r="AL352" i="4"/>
  <c r="AL353" i="4"/>
  <c r="AL354" i="4"/>
  <c r="AL355" i="4"/>
  <c r="AL356" i="4"/>
  <c r="AL335" i="4"/>
  <c r="E335" i="4"/>
  <c r="E340" i="4"/>
  <c r="E344" i="4"/>
  <c r="E341" i="4"/>
  <c r="E345" i="4"/>
  <c r="E342" i="4"/>
  <c r="E343" i="4"/>
  <c r="E347" i="4"/>
  <c r="E348" i="4"/>
  <c r="E337" i="4"/>
  <c r="E349" i="4"/>
  <c r="E350" i="4"/>
  <c r="E354" i="4"/>
  <c r="E346" i="4"/>
  <c r="E339" i="4"/>
  <c r="E356" i="4"/>
  <c r="E336" i="4"/>
  <c r="E352" i="4"/>
  <c r="E351" i="4"/>
  <c r="E355" i="4"/>
  <c r="E353" i="4"/>
  <c r="C340" i="4"/>
  <c r="C344" i="4"/>
  <c r="C341" i="4"/>
  <c r="C345" i="4"/>
  <c r="C342" i="4"/>
  <c r="C343" i="4"/>
  <c r="C347" i="4"/>
  <c r="C348" i="4"/>
  <c r="C337" i="4"/>
  <c r="C349" i="4"/>
  <c r="D349" i="4" s="1"/>
  <c r="C350" i="4"/>
  <c r="C354" i="4"/>
  <c r="C346" i="4"/>
  <c r="C339" i="4"/>
  <c r="C356" i="4"/>
  <c r="C336" i="4"/>
  <c r="C352" i="4"/>
  <c r="C351" i="4"/>
  <c r="C335" i="4"/>
  <c r="C355" i="4"/>
  <c r="C353" i="4"/>
  <c r="AJ340" i="4"/>
  <c r="AJ344" i="4"/>
  <c r="AJ341" i="4"/>
  <c r="AJ345" i="4"/>
  <c r="AM345" i="4" s="1"/>
  <c r="AJ342" i="4"/>
  <c r="AJ343" i="4"/>
  <c r="AJ347" i="4"/>
  <c r="AJ348" i="4"/>
  <c r="AJ337" i="4"/>
  <c r="AJ349" i="4"/>
  <c r="AJ350" i="4"/>
  <c r="AJ354" i="4"/>
  <c r="AJ346" i="4"/>
  <c r="AJ339" i="4"/>
  <c r="AJ356" i="4"/>
  <c r="AJ336" i="4"/>
  <c r="AJ352" i="4"/>
  <c r="AJ351" i="4"/>
  <c r="AJ335" i="4"/>
  <c r="AJ355" i="4"/>
  <c r="AJ353" i="4"/>
  <c r="AL364" i="4"/>
  <c r="AL365" i="4"/>
  <c r="AL367" i="4"/>
  <c r="AL362" i="4"/>
  <c r="AL366" i="4"/>
  <c r="AL368" i="4"/>
  <c r="AJ364" i="4"/>
  <c r="AJ365" i="4"/>
  <c r="AJ367" i="4"/>
  <c r="AJ362" i="4"/>
  <c r="AJ366" i="4"/>
  <c r="AJ368" i="4"/>
  <c r="E364" i="4"/>
  <c r="E365" i="4"/>
  <c r="E367" i="4"/>
  <c r="E362" i="4"/>
  <c r="E366" i="4"/>
  <c r="E368" i="4"/>
  <c r="C364" i="4"/>
  <c r="C365" i="4"/>
  <c r="C367" i="4"/>
  <c r="C362" i="4"/>
  <c r="C366" i="4"/>
  <c r="C368" i="4"/>
  <c r="AJ375" i="4"/>
  <c r="AJ376" i="4"/>
  <c r="AJ377" i="4"/>
  <c r="AJ378" i="4"/>
  <c r="AJ379" i="4"/>
  <c r="AJ380" i="4"/>
  <c r="AJ381" i="4"/>
  <c r="AL375" i="4"/>
  <c r="AL376" i="4"/>
  <c r="AL377" i="4"/>
  <c r="AL378" i="4"/>
  <c r="AL379" i="4"/>
  <c r="AL380" i="4"/>
  <c r="AL381" i="4"/>
  <c r="AL388" i="4"/>
  <c r="AL389" i="4"/>
  <c r="AL390" i="4"/>
  <c r="AL391" i="4"/>
  <c r="AL392" i="4"/>
  <c r="AL387" i="4"/>
  <c r="AJ387" i="4"/>
  <c r="E387" i="4"/>
  <c r="C387" i="4"/>
  <c r="E398" i="4"/>
  <c r="C414" i="4"/>
  <c r="C415" i="4"/>
  <c r="C417" i="4"/>
  <c r="C416" i="4"/>
  <c r="C413" i="4"/>
  <c r="E414" i="4"/>
  <c r="E415" i="4"/>
  <c r="E417" i="4"/>
  <c r="E416" i="4"/>
  <c r="E413" i="4"/>
  <c r="AJ399" i="4"/>
  <c r="AJ400" i="4"/>
  <c r="AJ401" i="4"/>
  <c r="AJ402" i="4"/>
  <c r="AJ403" i="4"/>
  <c r="AJ404" i="4"/>
  <c r="AJ405" i="4"/>
  <c r="AJ406" i="4"/>
  <c r="AJ407" i="4"/>
  <c r="AJ398" i="4"/>
  <c r="AL399" i="4"/>
  <c r="AL400" i="4"/>
  <c r="AL401" i="4"/>
  <c r="AL402" i="4"/>
  <c r="AL403" i="4"/>
  <c r="AL404" i="4"/>
  <c r="AL405" i="4"/>
  <c r="AL406" i="4"/>
  <c r="AL407" i="4"/>
  <c r="AL398" i="4"/>
  <c r="AL414" i="4"/>
  <c r="AL415" i="4"/>
  <c r="AL417" i="4"/>
  <c r="AL416" i="4"/>
  <c r="AL413" i="4"/>
  <c r="AJ414" i="4"/>
  <c r="AJ415" i="4"/>
  <c r="AJ417" i="4"/>
  <c r="AJ416" i="4"/>
  <c r="AJ413" i="4"/>
  <c r="C399" i="4"/>
  <c r="C400" i="4"/>
  <c r="C401" i="4"/>
  <c r="C402" i="4"/>
  <c r="C403" i="4"/>
  <c r="C404" i="4"/>
  <c r="C405" i="4"/>
  <c r="C406" i="4"/>
  <c r="C407" i="4"/>
  <c r="C398" i="4"/>
  <c r="E388" i="4"/>
  <c r="E389" i="4"/>
  <c r="E390" i="4"/>
  <c r="E391" i="4"/>
  <c r="E392" i="4"/>
  <c r="C388" i="4"/>
  <c r="C389" i="4"/>
  <c r="C390" i="4"/>
  <c r="C391" i="4"/>
  <c r="C392" i="4"/>
  <c r="AJ374" i="4"/>
  <c r="E375" i="4"/>
  <c r="E376" i="4"/>
  <c r="E377" i="4"/>
  <c r="E378" i="4"/>
  <c r="E379" i="4"/>
  <c r="E380" i="4"/>
  <c r="E381" i="4"/>
  <c r="E374" i="4"/>
  <c r="C375" i="4"/>
  <c r="C376" i="4"/>
  <c r="C377" i="4"/>
  <c r="C378" i="4"/>
  <c r="C379" i="4"/>
  <c r="C380" i="4"/>
  <c r="C381" i="4"/>
  <c r="C374" i="4"/>
  <c r="E399" i="4"/>
  <c r="E400" i="4"/>
  <c r="E401" i="4"/>
  <c r="E402" i="4"/>
  <c r="E403" i="4"/>
  <c r="E404" i="4"/>
  <c r="E405" i="4"/>
  <c r="E406" i="4"/>
  <c r="E407" i="4"/>
  <c r="AJ388" i="4"/>
  <c r="AJ389" i="4"/>
  <c r="AJ390" i="4"/>
  <c r="AJ391" i="4"/>
  <c r="AJ392" i="4"/>
  <c r="AL374" i="4"/>
  <c r="AL363" i="4"/>
  <c r="AJ363" i="4"/>
  <c r="E363" i="4"/>
  <c r="C363" i="4"/>
  <c r="AJ338" i="4"/>
  <c r="C338" i="4"/>
  <c r="E338" i="4"/>
  <c r="C269" i="4"/>
  <c r="C270" i="4"/>
  <c r="C271" i="4"/>
  <c r="C275" i="4"/>
  <c r="C272" i="4"/>
  <c r="C273" i="4"/>
  <c r="C274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90" i="4"/>
  <c r="C289" i="4"/>
  <c r="C291" i="4"/>
  <c r="C292" i="4"/>
  <c r="C293" i="4"/>
  <c r="C294" i="4"/>
  <c r="C295" i="4"/>
  <c r="C297" i="4"/>
  <c r="C298" i="4"/>
  <c r="C296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3" i="4"/>
  <c r="C314" i="4"/>
  <c r="C315" i="4"/>
  <c r="C316" i="4"/>
  <c r="C317" i="4"/>
  <c r="C318" i="4"/>
  <c r="C319" i="4"/>
  <c r="C320" i="4"/>
  <c r="C321" i="4"/>
  <c r="C322" i="4"/>
  <c r="C268" i="4"/>
  <c r="E269" i="4"/>
  <c r="E270" i="4"/>
  <c r="E271" i="4"/>
  <c r="E275" i="4"/>
  <c r="E272" i="4"/>
  <c r="E273" i="4"/>
  <c r="E274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90" i="4"/>
  <c r="E289" i="4"/>
  <c r="E291" i="4"/>
  <c r="E292" i="4"/>
  <c r="E293" i="4"/>
  <c r="E294" i="4"/>
  <c r="E295" i="4"/>
  <c r="E297" i="4"/>
  <c r="E298" i="4"/>
  <c r="E296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3" i="4"/>
  <c r="E314" i="4"/>
  <c r="E315" i="4"/>
  <c r="E316" i="4"/>
  <c r="E317" i="4"/>
  <c r="E318" i="4"/>
  <c r="E319" i="4"/>
  <c r="E320" i="4"/>
  <c r="E321" i="4"/>
  <c r="E322" i="4"/>
  <c r="E323" i="4"/>
  <c r="E268" i="4"/>
  <c r="AJ269" i="4"/>
  <c r="AJ270" i="4"/>
  <c r="AJ271" i="4"/>
  <c r="AJ275" i="4"/>
  <c r="AJ272" i="4"/>
  <c r="AJ273" i="4"/>
  <c r="AJ274" i="4"/>
  <c r="AJ276" i="4"/>
  <c r="AJ277" i="4"/>
  <c r="AJ278" i="4"/>
  <c r="AJ279" i="4"/>
  <c r="AJ280" i="4"/>
  <c r="AJ281" i="4"/>
  <c r="AJ282" i="4"/>
  <c r="AJ283" i="4"/>
  <c r="AJ284" i="4"/>
  <c r="AJ285" i="4"/>
  <c r="AJ286" i="4"/>
  <c r="AJ287" i="4"/>
  <c r="AJ288" i="4"/>
  <c r="AJ290" i="4"/>
  <c r="AJ289" i="4"/>
  <c r="AJ291" i="4"/>
  <c r="AJ292" i="4"/>
  <c r="AJ293" i="4"/>
  <c r="AJ294" i="4"/>
  <c r="AJ295" i="4"/>
  <c r="AJ297" i="4"/>
  <c r="AJ298" i="4"/>
  <c r="AJ296" i="4"/>
  <c r="AJ299" i="4"/>
  <c r="AJ300" i="4"/>
  <c r="AJ301" i="4"/>
  <c r="AJ302" i="4"/>
  <c r="AJ303" i="4"/>
  <c r="AJ304" i="4"/>
  <c r="AJ305" i="4"/>
  <c r="AJ306" i="4"/>
  <c r="AJ307" i="4"/>
  <c r="AJ308" i="4"/>
  <c r="AJ309" i="4"/>
  <c r="AJ310" i="4"/>
  <c r="AJ311" i="4"/>
  <c r="AJ313" i="4"/>
  <c r="AJ314" i="4"/>
  <c r="AJ315" i="4"/>
  <c r="AJ316" i="4"/>
  <c r="AJ317" i="4"/>
  <c r="AJ318" i="4"/>
  <c r="AJ319" i="4"/>
  <c r="AJ320" i="4"/>
  <c r="AJ321" i="4"/>
  <c r="AJ322" i="4"/>
  <c r="AJ323" i="4"/>
  <c r="AJ324" i="4"/>
  <c r="AJ325" i="4"/>
  <c r="AM325" i="4" s="1"/>
  <c r="AJ326" i="4"/>
  <c r="AJ327" i="4"/>
  <c r="AJ329" i="4"/>
  <c r="AJ268" i="4"/>
  <c r="AL269" i="4"/>
  <c r="AL270" i="4"/>
  <c r="AL271" i="4"/>
  <c r="AL275" i="4"/>
  <c r="AL272" i="4"/>
  <c r="AL273" i="4"/>
  <c r="AL274" i="4"/>
  <c r="AL276" i="4"/>
  <c r="AL277" i="4"/>
  <c r="AL278" i="4"/>
  <c r="AL279" i="4"/>
  <c r="AL280" i="4"/>
  <c r="AL281" i="4"/>
  <c r="AL282" i="4"/>
  <c r="AL283" i="4"/>
  <c r="AL284" i="4"/>
  <c r="AL285" i="4"/>
  <c r="AL286" i="4"/>
  <c r="AL287" i="4"/>
  <c r="AL288" i="4"/>
  <c r="AL290" i="4"/>
  <c r="AL289" i="4"/>
  <c r="AL291" i="4"/>
  <c r="AL292" i="4"/>
  <c r="AL293" i="4"/>
  <c r="AL294" i="4"/>
  <c r="AL295" i="4"/>
  <c r="AL297" i="4"/>
  <c r="AL298" i="4"/>
  <c r="AL296" i="4"/>
  <c r="AL299" i="4"/>
  <c r="AL300" i="4"/>
  <c r="AL301" i="4"/>
  <c r="AL302" i="4"/>
  <c r="AL303" i="4"/>
  <c r="AL304" i="4"/>
  <c r="AL305" i="4"/>
  <c r="AL306" i="4"/>
  <c r="AL307" i="4"/>
  <c r="AL308" i="4"/>
  <c r="AL309" i="4"/>
  <c r="AL310" i="4"/>
  <c r="AL311" i="4"/>
  <c r="AL313" i="4"/>
  <c r="AL314" i="4"/>
  <c r="AL315" i="4"/>
  <c r="AL316" i="4"/>
  <c r="AL317" i="4"/>
  <c r="AL318" i="4"/>
  <c r="AL319" i="4"/>
  <c r="AL320" i="4"/>
  <c r="AL321" i="4"/>
  <c r="AL322" i="4"/>
  <c r="AL323" i="4"/>
  <c r="AL324" i="4"/>
  <c r="AL328" i="4"/>
  <c r="AL329" i="4"/>
  <c r="AL268" i="4"/>
  <c r="AL182" i="4"/>
  <c r="AL183" i="4"/>
  <c r="AL185" i="4"/>
  <c r="AL184" i="4"/>
  <c r="AL188" i="4"/>
  <c r="AL186" i="4"/>
  <c r="AL189" i="4"/>
  <c r="AL187" i="4"/>
  <c r="AL190" i="4"/>
  <c r="AL192" i="4"/>
  <c r="AL191" i="4"/>
  <c r="AL193" i="4"/>
  <c r="AL194" i="4"/>
  <c r="AL196" i="4"/>
  <c r="AL195" i="4"/>
  <c r="AL197" i="4"/>
  <c r="AL199" i="4"/>
  <c r="AL200" i="4"/>
  <c r="AL198" i="4"/>
  <c r="AL201" i="4"/>
  <c r="AL202" i="4"/>
  <c r="AL203" i="4"/>
  <c r="AL204" i="4"/>
  <c r="AL205" i="4"/>
  <c r="AL206" i="4"/>
  <c r="AL209" i="4"/>
  <c r="AL208" i="4"/>
  <c r="AL210" i="4"/>
  <c r="AL207" i="4"/>
  <c r="AL211" i="4"/>
  <c r="AL212" i="4"/>
  <c r="AL213" i="4"/>
  <c r="AL214" i="4"/>
  <c r="AL215" i="4"/>
  <c r="AL216" i="4"/>
  <c r="AL217" i="4"/>
  <c r="AL218" i="4"/>
  <c r="AL219" i="4"/>
  <c r="AL220" i="4"/>
  <c r="AL221" i="4"/>
  <c r="AL222" i="4"/>
  <c r="AL223" i="4"/>
  <c r="AL226" i="4"/>
  <c r="AL225" i="4"/>
  <c r="AL227" i="4"/>
  <c r="AL224" i="4"/>
  <c r="AL228" i="4"/>
  <c r="AL229" i="4"/>
  <c r="AL230" i="4"/>
  <c r="AL231" i="4"/>
  <c r="AL232" i="4"/>
  <c r="AL233" i="4"/>
  <c r="AL234" i="4"/>
  <c r="AL235" i="4"/>
  <c r="AL237" i="4"/>
  <c r="AL238" i="4"/>
  <c r="AL239" i="4"/>
  <c r="AL240" i="4"/>
  <c r="AL245" i="4"/>
  <c r="AL244" i="4"/>
  <c r="AL243" i="4"/>
  <c r="AL236" i="4"/>
  <c r="AL241" i="4"/>
  <c r="AL247" i="4"/>
  <c r="AL246" i="4"/>
  <c r="AL248" i="4"/>
  <c r="AL250" i="4"/>
  <c r="AL252" i="4"/>
  <c r="AL253" i="4"/>
  <c r="AL254" i="4"/>
  <c r="AL255" i="4"/>
  <c r="AL251" i="4"/>
  <c r="AL256" i="4"/>
  <c r="AL257" i="4"/>
  <c r="AL181" i="4"/>
  <c r="AJ182" i="4"/>
  <c r="AJ183" i="4"/>
  <c r="AJ185" i="4"/>
  <c r="AJ184" i="4"/>
  <c r="AJ188" i="4"/>
  <c r="AJ186" i="4"/>
  <c r="AJ189" i="4"/>
  <c r="AJ187" i="4"/>
  <c r="AJ190" i="4"/>
  <c r="AJ192" i="4"/>
  <c r="AJ191" i="4"/>
  <c r="AJ193" i="4"/>
  <c r="AJ194" i="4"/>
  <c r="AJ196" i="4"/>
  <c r="AJ195" i="4"/>
  <c r="AJ197" i="4"/>
  <c r="AJ199" i="4"/>
  <c r="AJ200" i="4"/>
  <c r="AJ198" i="4"/>
  <c r="AJ201" i="4"/>
  <c r="AJ202" i="4"/>
  <c r="AJ203" i="4"/>
  <c r="AJ204" i="4"/>
  <c r="AJ205" i="4"/>
  <c r="AJ206" i="4"/>
  <c r="AJ209" i="4"/>
  <c r="AJ208" i="4"/>
  <c r="AJ210" i="4"/>
  <c r="AJ207" i="4"/>
  <c r="AJ211" i="4"/>
  <c r="AJ212" i="4"/>
  <c r="AJ213" i="4"/>
  <c r="AJ214" i="4"/>
  <c r="AJ215" i="4"/>
  <c r="AJ216" i="4"/>
  <c r="AJ217" i="4"/>
  <c r="AJ218" i="4"/>
  <c r="AJ219" i="4"/>
  <c r="AJ220" i="4"/>
  <c r="AJ221" i="4"/>
  <c r="AJ222" i="4"/>
  <c r="AJ223" i="4"/>
  <c r="AJ226" i="4"/>
  <c r="AJ225" i="4"/>
  <c r="AJ227" i="4"/>
  <c r="AJ224" i="4"/>
  <c r="AJ228" i="4"/>
  <c r="AJ229" i="4"/>
  <c r="AJ230" i="4"/>
  <c r="AJ231" i="4"/>
  <c r="AJ232" i="4"/>
  <c r="AJ233" i="4"/>
  <c r="AJ234" i="4"/>
  <c r="AJ235" i="4"/>
  <c r="AJ237" i="4"/>
  <c r="AJ238" i="4"/>
  <c r="AJ239" i="4"/>
  <c r="AJ240" i="4"/>
  <c r="AJ245" i="4"/>
  <c r="AJ244" i="4"/>
  <c r="AJ243" i="4"/>
  <c r="AJ236" i="4"/>
  <c r="AJ241" i="4"/>
  <c r="AJ247" i="4"/>
  <c r="AJ246" i="4"/>
  <c r="AJ248" i="4"/>
  <c r="AJ250" i="4"/>
  <c r="AJ252" i="4"/>
  <c r="AJ253" i="4"/>
  <c r="AJ254" i="4"/>
  <c r="AJ255" i="4"/>
  <c r="AJ251" i="4"/>
  <c r="AJ256" i="4"/>
  <c r="AJ257" i="4"/>
  <c r="AJ258" i="4"/>
  <c r="AJ259" i="4"/>
  <c r="AJ261" i="4"/>
  <c r="AJ181" i="4"/>
  <c r="E182" i="4"/>
  <c r="E183" i="4"/>
  <c r="E185" i="4"/>
  <c r="E184" i="4"/>
  <c r="E188" i="4"/>
  <c r="E186" i="4"/>
  <c r="E189" i="4"/>
  <c r="E187" i="4"/>
  <c r="E190" i="4"/>
  <c r="E192" i="4"/>
  <c r="E191" i="4"/>
  <c r="E193" i="4"/>
  <c r="E194" i="4"/>
  <c r="E196" i="4"/>
  <c r="E195" i="4"/>
  <c r="E197" i="4"/>
  <c r="E199" i="4"/>
  <c r="E200" i="4"/>
  <c r="E198" i="4"/>
  <c r="E201" i="4"/>
  <c r="E202" i="4"/>
  <c r="E203" i="4"/>
  <c r="E204" i="4"/>
  <c r="E205" i="4"/>
  <c r="E206" i="4"/>
  <c r="E209" i="4"/>
  <c r="E208" i="4"/>
  <c r="E210" i="4"/>
  <c r="E207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6" i="4"/>
  <c r="E225" i="4"/>
  <c r="E227" i="4"/>
  <c r="E224" i="4"/>
  <c r="E228" i="4"/>
  <c r="E229" i="4"/>
  <c r="E230" i="4"/>
  <c r="E231" i="4"/>
  <c r="E232" i="4"/>
  <c r="E233" i="4"/>
  <c r="E234" i="4"/>
  <c r="E235" i="4"/>
  <c r="E237" i="4"/>
  <c r="E238" i="4"/>
  <c r="E239" i="4"/>
  <c r="E240" i="4"/>
  <c r="E245" i="4"/>
  <c r="E244" i="4"/>
  <c r="E243" i="4"/>
  <c r="E236" i="4"/>
  <c r="E241" i="4"/>
  <c r="E247" i="4"/>
  <c r="E246" i="4"/>
  <c r="E248" i="4"/>
  <c r="E250" i="4"/>
  <c r="E252" i="4"/>
  <c r="E253" i="4"/>
  <c r="E254" i="4"/>
  <c r="E255" i="4"/>
  <c r="E251" i="4"/>
  <c r="E256" i="4"/>
  <c r="E257" i="4"/>
  <c r="E258" i="4"/>
  <c r="E259" i="4"/>
  <c r="E260" i="4"/>
  <c r="E261" i="4"/>
  <c r="E181" i="4"/>
  <c r="C182" i="4"/>
  <c r="C183" i="4"/>
  <c r="C185" i="4"/>
  <c r="C184" i="4"/>
  <c r="C188" i="4"/>
  <c r="C186" i="4"/>
  <c r="C189" i="4"/>
  <c r="C187" i="4"/>
  <c r="C190" i="4"/>
  <c r="C192" i="4"/>
  <c r="C191" i="4"/>
  <c r="C193" i="4"/>
  <c r="C194" i="4"/>
  <c r="C196" i="4"/>
  <c r="C195" i="4"/>
  <c r="C197" i="4"/>
  <c r="C199" i="4"/>
  <c r="C200" i="4"/>
  <c r="C198" i="4"/>
  <c r="C201" i="4"/>
  <c r="C202" i="4"/>
  <c r="C203" i="4"/>
  <c r="C204" i="4"/>
  <c r="C205" i="4"/>
  <c r="C206" i="4"/>
  <c r="C209" i="4"/>
  <c r="C208" i="4"/>
  <c r="C210" i="4"/>
  <c r="C207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6" i="4"/>
  <c r="C225" i="4"/>
  <c r="C227" i="4"/>
  <c r="C224" i="4"/>
  <c r="C228" i="4"/>
  <c r="C229" i="4"/>
  <c r="C230" i="4"/>
  <c r="C231" i="4"/>
  <c r="C232" i="4"/>
  <c r="C233" i="4"/>
  <c r="C234" i="4"/>
  <c r="C235" i="4"/>
  <c r="C237" i="4"/>
  <c r="C238" i="4"/>
  <c r="C239" i="4"/>
  <c r="C240" i="4"/>
  <c r="C245" i="4"/>
  <c r="C244" i="4"/>
  <c r="C243" i="4"/>
  <c r="C236" i="4"/>
  <c r="C241" i="4"/>
  <c r="C247" i="4"/>
  <c r="C246" i="4"/>
  <c r="C248" i="4"/>
  <c r="C250" i="4"/>
  <c r="C252" i="4"/>
  <c r="C253" i="4"/>
  <c r="C254" i="4"/>
  <c r="C255" i="4"/>
  <c r="C251" i="4"/>
  <c r="C256" i="4"/>
  <c r="C257" i="4"/>
  <c r="C258" i="4"/>
  <c r="C259" i="4"/>
  <c r="C260" i="4"/>
  <c r="C262" i="4"/>
  <c r="C261" i="4"/>
  <c r="C181" i="4"/>
  <c r="AL104" i="4"/>
  <c r="AL105" i="4"/>
  <c r="AL106" i="4"/>
  <c r="AL107" i="4"/>
  <c r="AL108" i="4"/>
  <c r="AL109" i="4"/>
  <c r="AL110" i="4"/>
  <c r="AL111" i="4"/>
  <c r="AL112" i="4"/>
  <c r="AL113" i="4"/>
  <c r="AL114" i="4"/>
  <c r="AL115" i="4"/>
  <c r="AL116" i="4"/>
  <c r="AL117" i="4"/>
  <c r="AL118" i="4"/>
  <c r="AL119" i="4"/>
  <c r="AL120" i="4"/>
  <c r="AL121" i="4"/>
  <c r="AL122" i="4"/>
  <c r="AL123" i="4"/>
  <c r="AL124" i="4"/>
  <c r="AL125" i="4"/>
  <c r="AL126" i="4"/>
  <c r="AL127" i="4"/>
  <c r="AL128" i="4"/>
  <c r="AL129" i="4"/>
  <c r="AL130" i="4"/>
  <c r="AL131" i="4"/>
  <c r="AL132" i="4"/>
  <c r="AL133" i="4"/>
  <c r="AL134" i="4"/>
  <c r="AL135" i="4"/>
  <c r="AL136" i="4"/>
  <c r="AL137" i="4"/>
  <c r="AL138" i="4"/>
  <c r="AL139" i="4"/>
  <c r="AL140" i="4"/>
  <c r="AL141" i="4"/>
  <c r="AL142" i="4"/>
  <c r="AL143" i="4"/>
  <c r="AL144" i="4"/>
  <c r="AL145" i="4"/>
  <c r="AL146" i="4"/>
  <c r="AL147" i="4"/>
  <c r="AL148" i="4"/>
  <c r="AL149" i="4"/>
  <c r="AL150" i="4"/>
  <c r="AL151" i="4"/>
  <c r="AL152" i="4"/>
  <c r="AL153" i="4"/>
  <c r="AL154" i="4"/>
  <c r="AL155" i="4"/>
  <c r="AL156" i="4"/>
  <c r="AL157" i="4"/>
  <c r="AL158" i="4"/>
  <c r="AL159" i="4"/>
  <c r="AL160" i="4"/>
  <c r="AL161" i="4"/>
  <c r="AL162" i="4"/>
  <c r="AL163" i="4"/>
  <c r="AL164" i="4"/>
  <c r="AL165" i="4"/>
  <c r="AL166" i="4"/>
  <c r="AL167" i="4"/>
  <c r="AL168" i="4"/>
  <c r="AL169" i="4"/>
  <c r="AL170" i="4"/>
  <c r="AL171" i="4"/>
  <c r="AL172" i="4"/>
  <c r="AL173" i="4"/>
  <c r="AL103" i="4"/>
  <c r="AJ104" i="4"/>
  <c r="AJ105" i="4"/>
  <c r="AJ106" i="4"/>
  <c r="AJ107" i="4"/>
  <c r="AJ108" i="4"/>
  <c r="AJ109" i="4"/>
  <c r="AJ110" i="4"/>
  <c r="AJ111" i="4"/>
  <c r="AJ112" i="4"/>
  <c r="AJ113" i="4"/>
  <c r="AJ114" i="4"/>
  <c r="AJ115" i="4"/>
  <c r="AJ116" i="4"/>
  <c r="AJ117" i="4"/>
  <c r="AJ118" i="4"/>
  <c r="AJ119" i="4"/>
  <c r="AJ120" i="4"/>
  <c r="AJ121" i="4"/>
  <c r="AJ122" i="4"/>
  <c r="AJ123" i="4"/>
  <c r="AJ124" i="4"/>
  <c r="AJ125" i="4"/>
  <c r="AJ126" i="4"/>
  <c r="AJ127" i="4"/>
  <c r="AJ128" i="4"/>
  <c r="AJ129" i="4"/>
  <c r="AJ130" i="4"/>
  <c r="AJ131" i="4"/>
  <c r="AJ132" i="4"/>
  <c r="AJ133" i="4"/>
  <c r="AJ134" i="4"/>
  <c r="AJ135" i="4"/>
  <c r="AJ136" i="4"/>
  <c r="AJ137" i="4"/>
  <c r="AJ138" i="4"/>
  <c r="AJ139" i="4"/>
  <c r="AJ140" i="4"/>
  <c r="AJ141" i="4"/>
  <c r="AJ142" i="4"/>
  <c r="AJ143" i="4"/>
  <c r="AJ144" i="4"/>
  <c r="AJ145" i="4"/>
  <c r="AJ146" i="4"/>
  <c r="AJ147" i="4"/>
  <c r="AJ148" i="4"/>
  <c r="AJ149" i="4"/>
  <c r="AJ150" i="4"/>
  <c r="AJ151" i="4"/>
  <c r="AJ152" i="4"/>
  <c r="AJ153" i="4"/>
  <c r="AJ154" i="4"/>
  <c r="AJ155" i="4"/>
  <c r="AJ156" i="4"/>
  <c r="AJ157" i="4"/>
  <c r="AJ158" i="4"/>
  <c r="AJ159" i="4"/>
  <c r="AJ160" i="4"/>
  <c r="AJ161" i="4"/>
  <c r="AJ162" i="4"/>
  <c r="AJ163" i="4"/>
  <c r="AJ164" i="4"/>
  <c r="AJ165" i="4"/>
  <c r="AJ166" i="4"/>
  <c r="AJ167" i="4"/>
  <c r="AJ168" i="4"/>
  <c r="AJ169" i="4"/>
  <c r="AJ170" i="4"/>
  <c r="AJ171" i="4"/>
  <c r="AJ172" i="4"/>
  <c r="AJ173" i="4"/>
  <c r="AJ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03" i="4"/>
  <c r="AL47" i="4"/>
  <c r="AL48" i="4"/>
  <c r="AL49" i="4"/>
  <c r="AL51" i="4"/>
  <c r="AL50" i="4"/>
  <c r="AL52" i="4"/>
  <c r="AL53" i="4"/>
  <c r="AL58" i="4"/>
  <c r="AL54" i="4"/>
  <c r="AL55" i="4"/>
  <c r="AL56" i="4"/>
  <c r="AL57" i="4"/>
  <c r="AL59" i="4"/>
  <c r="AL60" i="4"/>
  <c r="AL61" i="4"/>
  <c r="AL62" i="4"/>
  <c r="AL63" i="4"/>
  <c r="AL66" i="4"/>
  <c r="AL67" i="4"/>
  <c r="AL65" i="4"/>
  <c r="AL68" i="4"/>
  <c r="AL69" i="4"/>
  <c r="AL70" i="4"/>
  <c r="AL71" i="4"/>
  <c r="AL72" i="4"/>
  <c r="AL73" i="4"/>
  <c r="AL75" i="4"/>
  <c r="AL74" i="4"/>
  <c r="AL76" i="4"/>
  <c r="AL77" i="4"/>
  <c r="AL78" i="4"/>
  <c r="AL80" i="4"/>
  <c r="AL81" i="4"/>
  <c r="AL82" i="4"/>
  <c r="AL83" i="4"/>
  <c r="AL84" i="4"/>
  <c r="AL85" i="4"/>
  <c r="AL86" i="4"/>
  <c r="AL46" i="4"/>
  <c r="AJ47" i="4"/>
  <c r="AJ48" i="4"/>
  <c r="AJ49" i="4"/>
  <c r="AJ51" i="4"/>
  <c r="AJ50" i="4"/>
  <c r="AJ52" i="4"/>
  <c r="AJ53" i="4"/>
  <c r="AJ58" i="4"/>
  <c r="AJ54" i="4"/>
  <c r="AJ55" i="4"/>
  <c r="AJ56" i="4"/>
  <c r="AJ57" i="4"/>
  <c r="AJ59" i="4"/>
  <c r="AJ60" i="4"/>
  <c r="AJ61" i="4"/>
  <c r="AJ62" i="4"/>
  <c r="AJ63" i="4"/>
  <c r="AJ66" i="4"/>
  <c r="AJ67" i="4"/>
  <c r="AJ65" i="4"/>
  <c r="AJ68" i="4"/>
  <c r="AJ69" i="4"/>
  <c r="AJ70" i="4"/>
  <c r="AJ71" i="4"/>
  <c r="AJ72" i="4"/>
  <c r="AJ73" i="4"/>
  <c r="AJ75" i="4"/>
  <c r="AJ74" i="4"/>
  <c r="AJ76" i="4"/>
  <c r="AJ77" i="4"/>
  <c r="AJ78" i="4"/>
  <c r="AJ80" i="4"/>
  <c r="AJ81" i="4"/>
  <c r="AJ82" i="4"/>
  <c r="AJ83" i="4"/>
  <c r="AJ84" i="4"/>
  <c r="AK84" i="4" s="1"/>
  <c r="AJ85" i="4"/>
  <c r="AK85" i="4" s="1"/>
  <c r="AJ86" i="4"/>
  <c r="AJ87" i="4"/>
  <c r="AJ46" i="4"/>
  <c r="E47" i="4"/>
  <c r="E48" i="4"/>
  <c r="E49" i="4"/>
  <c r="E51" i="4"/>
  <c r="E50" i="4"/>
  <c r="E52" i="4"/>
  <c r="E53" i="4"/>
  <c r="E58" i="4"/>
  <c r="E54" i="4"/>
  <c r="E55" i="4"/>
  <c r="E56" i="4"/>
  <c r="E57" i="4"/>
  <c r="E59" i="4"/>
  <c r="E60" i="4"/>
  <c r="E61" i="4"/>
  <c r="E62" i="4"/>
  <c r="E63" i="4"/>
  <c r="E66" i="4"/>
  <c r="E67" i="4"/>
  <c r="E65" i="4"/>
  <c r="E68" i="4"/>
  <c r="E69" i="4"/>
  <c r="E70" i="4"/>
  <c r="E71" i="4"/>
  <c r="E72" i="4"/>
  <c r="E73" i="4"/>
  <c r="E75" i="4"/>
  <c r="E74" i="4"/>
  <c r="E76" i="4"/>
  <c r="E77" i="4"/>
  <c r="E78" i="4"/>
  <c r="E80" i="4"/>
  <c r="E81" i="4"/>
  <c r="E82" i="4"/>
  <c r="E83" i="4"/>
  <c r="E84" i="4"/>
  <c r="E85" i="4"/>
  <c r="E86" i="4"/>
  <c r="E87" i="4"/>
  <c r="E88" i="4"/>
  <c r="E89" i="4"/>
  <c r="E90" i="4"/>
  <c r="E91" i="4"/>
  <c r="AK91" i="4" s="1"/>
  <c r="E92" i="4"/>
  <c r="AK92" i="4" s="1"/>
  <c r="E93" i="4"/>
  <c r="AK93" i="4" s="1"/>
  <c r="E94" i="4"/>
  <c r="AK94" i="4" s="1"/>
  <c r="E95" i="4"/>
  <c r="E96" i="4"/>
  <c r="E97" i="4"/>
  <c r="E46" i="4"/>
  <c r="C95" i="4"/>
  <c r="C96" i="4"/>
  <c r="C97" i="4"/>
  <c r="C47" i="4"/>
  <c r="C48" i="4"/>
  <c r="C49" i="4"/>
  <c r="C51" i="4"/>
  <c r="C50" i="4"/>
  <c r="C52" i="4"/>
  <c r="C53" i="4"/>
  <c r="C58" i="4"/>
  <c r="C54" i="4"/>
  <c r="C55" i="4"/>
  <c r="C56" i="4"/>
  <c r="C57" i="4"/>
  <c r="C59" i="4"/>
  <c r="C60" i="4"/>
  <c r="C61" i="4"/>
  <c r="C62" i="4"/>
  <c r="C63" i="4"/>
  <c r="C66" i="4"/>
  <c r="C67" i="4"/>
  <c r="C65" i="4"/>
  <c r="C68" i="4"/>
  <c r="C69" i="4"/>
  <c r="C70" i="4"/>
  <c r="C71" i="4"/>
  <c r="C72" i="4"/>
  <c r="C73" i="4"/>
  <c r="C75" i="4"/>
  <c r="C74" i="4"/>
  <c r="C76" i="4"/>
  <c r="C77" i="4"/>
  <c r="C78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46" i="4"/>
  <c r="AL11" i="4"/>
  <c r="AL12" i="4"/>
  <c r="AL14" i="4"/>
  <c r="AL16" i="4"/>
  <c r="AL17" i="4"/>
  <c r="AL15" i="4"/>
  <c r="AL18" i="4"/>
  <c r="AL19" i="4"/>
  <c r="AL20" i="4"/>
  <c r="AL22" i="4"/>
  <c r="AL21" i="4"/>
  <c r="AL23" i="4"/>
  <c r="AL24" i="4"/>
  <c r="AL26" i="4"/>
  <c r="AL25" i="4"/>
  <c r="AL27" i="4"/>
  <c r="AL28" i="4"/>
  <c r="AL29" i="4"/>
  <c r="AL30" i="4"/>
  <c r="AL31" i="4"/>
  <c r="AL32" i="4"/>
  <c r="AL33" i="4"/>
  <c r="AL34" i="4"/>
  <c r="AL35" i="4"/>
  <c r="AL36" i="4"/>
  <c r="AL10" i="4"/>
  <c r="AJ10" i="4"/>
  <c r="E11" i="4"/>
  <c r="E12" i="4"/>
  <c r="E14" i="4"/>
  <c r="E16" i="4"/>
  <c r="E17" i="4"/>
  <c r="E15" i="4"/>
  <c r="E18" i="4"/>
  <c r="E19" i="4"/>
  <c r="E20" i="4"/>
  <c r="E22" i="4"/>
  <c r="E21" i="4"/>
  <c r="E23" i="4"/>
  <c r="E24" i="4"/>
  <c r="E26" i="4"/>
  <c r="E25" i="4"/>
  <c r="E27" i="4"/>
  <c r="E28" i="4"/>
  <c r="E29" i="4"/>
  <c r="E30" i="4"/>
  <c r="AK30" i="4" s="1"/>
  <c r="E31" i="4"/>
  <c r="AK31" i="4" s="1"/>
  <c r="E32" i="4"/>
  <c r="E33" i="4"/>
  <c r="AK33" i="4" s="1"/>
  <c r="E34" i="4"/>
  <c r="AK34" i="4" s="1"/>
  <c r="E35" i="4"/>
  <c r="E36" i="4"/>
  <c r="E37" i="4"/>
  <c r="AK37" i="4" s="1"/>
  <c r="E38" i="4"/>
  <c r="E39" i="4"/>
  <c r="E40" i="4"/>
  <c r="E10" i="4"/>
  <c r="C11" i="4"/>
  <c r="C12" i="4"/>
  <c r="C14" i="4"/>
  <c r="C16" i="4"/>
  <c r="C17" i="4"/>
  <c r="C15" i="4"/>
  <c r="C18" i="4"/>
  <c r="C19" i="4"/>
  <c r="C20" i="4"/>
  <c r="C22" i="4"/>
  <c r="C21" i="4"/>
  <c r="C23" i="4"/>
  <c r="C24" i="4"/>
  <c r="C26" i="4"/>
  <c r="C25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10" i="4"/>
  <c r="D13" i="4" l="1"/>
  <c r="AK95" i="4"/>
  <c r="AK87" i="4"/>
  <c r="D327" i="4"/>
  <c r="AK86" i="4"/>
  <c r="D326" i="4"/>
  <c r="AK176" i="4"/>
  <c r="AK175" i="4"/>
  <c r="AK174" i="4"/>
  <c r="D79" i="4"/>
  <c r="AM94" i="4"/>
  <c r="AM90" i="4"/>
  <c r="AM96" i="4"/>
  <c r="AM88" i="4"/>
  <c r="AM87" i="4"/>
  <c r="AK90" i="4"/>
  <c r="AK89" i="4"/>
  <c r="AM258" i="4"/>
  <c r="AM327" i="4"/>
  <c r="AM350" i="4"/>
  <c r="AM326" i="4"/>
  <c r="D341" i="4"/>
  <c r="AM173" i="4"/>
  <c r="AM175" i="4"/>
  <c r="AM174" i="4"/>
  <c r="AM176" i="4"/>
  <c r="AK257" i="4"/>
  <c r="AK335" i="4"/>
  <c r="AK261" i="4"/>
  <c r="AK262" i="4"/>
  <c r="AK249" i="4"/>
  <c r="AK259" i="4"/>
  <c r="AK242" i="4"/>
  <c r="AK260" i="4"/>
  <c r="AK258" i="4"/>
  <c r="D249" i="4"/>
  <c r="D242" i="4"/>
  <c r="AM261" i="4"/>
  <c r="AM262" i="4"/>
  <c r="AM249" i="4"/>
  <c r="AM242" i="4"/>
  <c r="AM260" i="4"/>
  <c r="AM259" i="4"/>
  <c r="AK352" i="4"/>
  <c r="AM340" i="4"/>
  <c r="D329" i="4"/>
  <c r="AM146" i="4"/>
  <c r="AM114" i="4"/>
  <c r="D328" i="4"/>
  <c r="D173" i="4"/>
  <c r="D335" i="4"/>
  <c r="AM312" i="4"/>
  <c r="D351" i="4"/>
  <c r="AM364" i="4"/>
  <c r="D352" i="4"/>
  <c r="D340" i="4"/>
  <c r="AM160" i="4"/>
  <c r="AM144" i="4"/>
  <c r="AM128" i="4"/>
  <c r="AM112" i="4"/>
  <c r="D347" i="4"/>
  <c r="AM159" i="4"/>
  <c r="AM143" i="4"/>
  <c r="AM127" i="4"/>
  <c r="AM111" i="4"/>
  <c r="AM324" i="4"/>
  <c r="AM354" i="4"/>
  <c r="AM328" i="4"/>
  <c r="AM356" i="4"/>
  <c r="AM142" i="4"/>
  <c r="AM110" i="4"/>
  <c r="D362" i="4"/>
  <c r="AK342" i="4"/>
  <c r="AM336" i="4"/>
  <c r="AM113" i="4"/>
  <c r="AM157" i="4"/>
  <c r="AM141" i="4"/>
  <c r="AM125" i="4"/>
  <c r="AM109" i="4"/>
  <c r="AM415" i="4"/>
  <c r="D325" i="4"/>
  <c r="AK326" i="4"/>
  <c r="AM145" i="4"/>
  <c r="D348" i="4"/>
  <c r="AM172" i="4"/>
  <c r="AM140" i="4"/>
  <c r="AM108" i="4"/>
  <c r="AM337" i="4"/>
  <c r="D324" i="4"/>
  <c r="AM339" i="4"/>
  <c r="AK162" i="4"/>
  <c r="AK146" i="4"/>
  <c r="AK130" i="4"/>
  <c r="AK114" i="4"/>
  <c r="AM171" i="4"/>
  <c r="AM155" i="4"/>
  <c r="AM139" i="4"/>
  <c r="AM123" i="4"/>
  <c r="AM107" i="4"/>
  <c r="D323" i="4"/>
  <c r="AK161" i="4"/>
  <c r="AK145" i="4"/>
  <c r="AK129" i="4"/>
  <c r="AK113" i="4"/>
  <c r="AM170" i="4"/>
  <c r="AM154" i="4"/>
  <c r="AM138" i="4"/>
  <c r="AM122" i="4"/>
  <c r="AM106" i="4"/>
  <c r="AM163" i="4"/>
  <c r="AM131" i="4"/>
  <c r="D350" i="4"/>
  <c r="AK312" i="4"/>
  <c r="AK327" i="4"/>
  <c r="D312" i="4"/>
  <c r="AM349" i="4"/>
  <c r="AK160" i="4"/>
  <c r="AK144" i="4"/>
  <c r="AK112" i="4"/>
  <c r="AM169" i="4"/>
  <c r="AM153" i="4"/>
  <c r="AM137" i="4"/>
  <c r="AM121" i="4"/>
  <c r="AM105" i="4"/>
  <c r="AM162" i="4"/>
  <c r="AM130" i="4"/>
  <c r="AK128" i="4"/>
  <c r="AK159" i="4"/>
  <c r="AK143" i="4"/>
  <c r="AK127" i="4"/>
  <c r="AK111" i="4"/>
  <c r="AM161" i="4"/>
  <c r="AM129" i="4"/>
  <c r="AK355" i="4"/>
  <c r="AK158" i="4"/>
  <c r="AK142" i="4"/>
  <c r="AK126" i="4"/>
  <c r="AK110" i="4"/>
  <c r="AK341" i="4"/>
  <c r="D336" i="4"/>
  <c r="AK173" i="4"/>
  <c r="AK157" i="4"/>
  <c r="AK141" i="4"/>
  <c r="AK125" i="4"/>
  <c r="AK109" i="4"/>
  <c r="AK351" i="4"/>
  <c r="AK344" i="4"/>
  <c r="D356" i="4"/>
  <c r="AK172" i="4"/>
  <c r="AK156" i="4"/>
  <c r="AK140" i="4"/>
  <c r="AK124" i="4"/>
  <c r="AK108" i="4"/>
  <c r="AM158" i="4"/>
  <c r="AM126" i="4"/>
  <c r="AK368" i="4"/>
  <c r="AK163" i="4"/>
  <c r="AK147" i="4"/>
  <c r="AK131" i="4"/>
  <c r="AK115" i="4"/>
  <c r="AM156" i="4"/>
  <c r="AM124" i="4"/>
  <c r="AM362" i="4"/>
  <c r="AM367" i="4"/>
  <c r="D368" i="4"/>
  <c r="AM365" i="4"/>
  <c r="D337" i="4"/>
  <c r="AK340" i="4"/>
  <c r="D353" i="4"/>
  <c r="D355" i="4"/>
  <c r="D345" i="4"/>
  <c r="D343" i="4"/>
  <c r="D342" i="4"/>
  <c r="AK347" i="4"/>
  <c r="AK343" i="4"/>
  <c r="AK350" i="4"/>
  <c r="AK353" i="4"/>
  <c r="AK349" i="4"/>
  <c r="AM346" i="4"/>
  <c r="AM348" i="4"/>
  <c r="AM342" i="4"/>
  <c r="AM341" i="4"/>
  <c r="AK337" i="4"/>
  <c r="AM347" i="4"/>
  <c r="AM343" i="4"/>
  <c r="AM353" i="4"/>
  <c r="AK348" i="4"/>
  <c r="D346" i="4"/>
  <c r="AM355" i="4"/>
  <c r="AM335" i="4"/>
  <c r="AM351" i="4"/>
  <c r="AM352" i="4"/>
  <c r="AK345" i="4"/>
  <c r="D344" i="4"/>
  <c r="D339" i="4"/>
  <c r="D354" i="4"/>
  <c r="AM344" i="4"/>
  <c r="AK336" i="4"/>
  <c r="AK356" i="4"/>
  <c r="AK339" i="4"/>
  <c r="AK346" i="4"/>
  <c r="AK354" i="4"/>
  <c r="AM118" i="4"/>
  <c r="AM164" i="4"/>
  <c r="D367" i="4"/>
  <c r="AM150" i="4"/>
  <c r="AM165" i="4"/>
  <c r="AK171" i="4"/>
  <c r="AM132" i="4"/>
  <c r="D365" i="4"/>
  <c r="AM119" i="4"/>
  <c r="AM149" i="4"/>
  <c r="D364" i="4"/>
  <c r="AM136" i="4"/>
  <c r="AM117" i="4"/>
  <c r="AK139" i="4"/>
  <c r="AM104" i="4"/>
  <c r="AK155" i="4"/>
  <c r="AM148" i="4"/>
  <c r="AM120" i="4"/>
  <c r="AM151" i="4"/>
  <c r="AM134" i="4"/>
  <c r="AM147" i="4"/>
  <c r="AM115" i="4"/>
  <c r="AM152" i="4"/>
  <c r="AM135" i="4"/>
  <c r="AM166" i="4"/>
  <c r="AK107" i="4"/>
  <c r="D366" i="4"/>
  <c r="AM168" i="4"/>
  <c r="AM167" i="4"/>
  <c r="AM133" i="4"/>
  <c r="AK123" i="4"/>
  <c r="AM116" i="4"/>
  <c r="AK366" i="4"/>
  <c r="AK362" i="4"/>
  <c r="AK365" i="4"/>
  <c r="AK364" i="4"/>
  <c r="AK367" i="4"/>
  <c r="AM368" i="4"/>
  <c r="AM366" i="4"/>
  <c r="AK170" i="4"/>
  <c r="AK154" i="4"/>
  <c r="AK138" i="4"/>
  <c r="AK122" i="4"/>
  <c r="AK106" i="4"/>
  <c r="AK169" i="4"/>
  <c r="AK153" i="4"/>
  <c r="AK137" i="4"/>
  <c r="AK121" i="4"/>
  <c r="AK105" i="4"/>
  <c r="AK168" i="4"/>
  <c r="AK152" i="4"/>
  <c r="AK136" i="4"/>
  <c r="AK120" i="4"/>
  <c r="AK104" i="4"/>
  <c r="AK167" i="4"/>
  <c r="AK151" i="4"/>
  <c r="AK135" i="4"/>
  <c r="AK119" i="4"/>
  <c r="AK166" i="4"/>
  <c r="AK150" i="4"/>
  <c r="AK134" i="4"/>
  <c r="AK118" i="4"/>
  <c r="AK165" i="4"/>
  <c r="AK149" i="4"/>
  <c r="AK133" i="4"/>
  <c r="AK117" i="4"/>
  <c r="AK164" i="4"/>
  <c r="AK148" i="4"/>
  <c r="AK132" i="4"/>
  <c r="AK116" i="4"/>
  <c r="AM392" i="4"/>
  <c r="AK414" i="4"/>
  <c r="D110" i="4"/>
  <c r="D121" i="4"/>
  <c r="D91" i="4"/>
  <c r="AM389" i="4"/>
  <c r="AM388" i="4"/>
  <c r="AM363" i="4"/>
  <c r="AM417" i="4"/>
  <c r="D363" i="4"/>
  <c r="AK363" i="4"/>
  <c r="AK416" i="4"/>
  <c r="AM416" i="4"/>
  <c r="AK417" i="4"/>
  <c r="AM414" i="4"/>
  <c r="D392" i="4"/>
  <c r="D416" i="4"/>
  <c r="D417" i="4"/>
  <c r="AK415" i="4"/>
  <c r="D415" i="4"/>
  <c r="D414" i="4"/>
  <c r="AM390" i="4"/>
  <c r="AK391" i="4"/>
  <c r="D166" i="4"/>
  <c r="D113" i="4"/>
  <c r="D391" i="4"/>
  <c r="D390" i="4"/>
  <c r="D389" i="4"/>
  <c r="D388" i="4"/>
  <c r="AK392" i="4"/>
  <c r="AK390" i="4"/>
  <c r="AK389" i="4"/>
  <c r="AK388" i="4"/>
  <c r="AK54" i="4"/>
  <c r="D322" i="4"/>
  <c r="D338" i="4"/>
  <c r="AM54" i="4"/>
  <c r="D54" i="4"/>
  <c r="D136" i="4"/>
  <c r="D141" i="4"/>
  <c r="D142" i="4"/>
  <c r="D116" i="4"/>
  <c r="D151" i="4"/>
  <c r="D157" i="4"/>
  <c r="D172" i="4"/>
  <c r="D139" i="4"/>
  <c r="D149" i="4"/>
  <c r="AM322" i="4"/>
  <c r="D131" i="4"/>
  <c r="D135" i="4"/>
  <c r="D170" i="4"/>
  <c r="D163" i="4"/>
  <c r="D145" i="4"/>
  <c r="D167" i="4"/>
  <c r="D107" i="4"/>
  <c r="D112" i="4"/>
  <c r="D171" i="4"/>
  <c r="D138" i="4"/>
  <c r="D148" i="4"/>
  <c r="D160" i="4"/>
  <c r="D168" i="4"/>
  <c r="D137" i="4"/>
  <c r="D159" i="4"/>
  <c r="D169" i="4"/>
  <c r="D164" i="4"/>
  <c r="AM320" i="4"/>
  <c r="AM103" i="4"/>
  <c r="AK103" i="4"/>
  <c r="D103" i="4"/>
  <c r="AK322" i="4"/>
  <c r="AM310" i="4"/>
  <c r="D310" i="4"/>
  <c r="D320" i="4"/>
  <c r="AK320" i="4"/>
  <c r="D40" i="4"/>
  <c r="AM58" i="4"/>
  <c r="AK310" i="4"/>
  <c r="AM233" i="4"/>
  <c r="D233" i="4"/>
  <c r="AK233" i="4"/>
  <c r="AM316" i="4"/>
  <c r="AM23" i="4"/>
  <c r="D23" i="4"/>
  <c r="D317" i="4"/>
  <c r="D215" i="4"/>
  <c r="D196" i="4"/>
  <c r="D37" i="4"/>
  <c r="D311" i="4"/>
  <c r="D96" i="4"/>
  <c r="AK215" i="4"/>
  <c r="AK196" i="4"/>
  <c r="D316" i="4"/>
  <c r="D321" i="4"/>
  <c r="D319" i="4"/>
  <c r="AM321" i="4"/>
  <c r="D318" i="4"/>
  <c r="AM311" i="4"/>
  <c r="AK316" i="4"/>
  <c r="AM63" i="4"/>
  <c r="AK234" i="4"/>
  <c r="AK311" i="4"/>
  <c r="D94" i="4"/>
  <c r="AM234" i="4"/>
  <c r="AM215" i="4"/>
  <c r="AM196" i="4"/>
  <c r="D68" i="4"/>
  <c r="D63" i="4"/>
  <c r="D58" i="4"/>
  <c r="D234" i="4"/>
  <c r="D247" i="4"/>
  <c r="D22" i="4"/>
  <c r="AM68" i="4"/>
  <c r="AK68" i="4"/>
  <c r="D257" i="4"/>
  <c r="AK63" i="4"/>
  <c r="AK58" i="4"/>
  <c r="D258" i="4"/>
  <c r="D255" i="4"/>
  <c r="D236" i="4"/>
  <c r="D259" i="4"/>
  <c r="D243" i="4"/>
  <c r="D261" i="4"/>
  <c r="D262" i="4"/>
  <c r="AM22" i="4"/>
  <c r="D97" i="4"/>
  <c r="D254" i="4"/>
  <c r="D238" i="4"/>
  <c r="D260" i="4"/>
  <c r="D253" i="4"/>
  <c r="D250" i="4"/>
  <c r="D256" i="4"/>
  <c r="D251" i="4"/>
  <c r="D252" i="4"/>
  <c r="D248" i="4"/>
  <c r="AM248" i="4"/>
  <c r="AM374" i="4"/>
  <c r="D246" i="4"/>
  <c r="D374" i="4"/>
  <c r="AK374" i="4"/>
  <c r="D90" i="4"/>
  <c r="D401" i="4"/>
  <c r="AM314" i="4"/>
  <c r="AK314" i="4"/>
  <c r="D314" i="4"/>
  <c r="AK222" i="4"/>
  <c r="D200" i="4"/>
  <c r="AM200" i="4"/>
  <c r="AK248" i="4"/>
  <c r="AK200" i="4"/>
  <c r="AK407" i="4"/>
  <c r="AM401" i="4"/>
  <c r="D400" i="4"/>
  <c r="AM404" i="4"/>
  <c r="D403" i="4"/>
  <c r="D405" i="4"/>
  <c r="D209" i="4"/>
  <c r="AK400" i="4"/>
  <c r="AK399" i="4"/>
  <c r="D402" i="4"/>
  <c r="AM400" i="4"/>
  <c r="AM399" i="4"/>
  <c r="AK403" i="4"/>
  <c r="D399" i="4"/>
  <c r="AM405" i="4"/>
  <c r="AK406" i="4"/>
  <c r="AM402" i="4"/>
  <c r="AM407" i="4"/>
  <c r="AM403" i="4"/>
  <c r="AM406" i="4"/>
  <c r="AK404" i="4"/>
  <c r="AK402" i="4"/>
  <c r="AK401" i="4"/>
  <c r="D404" i="4"/>
  <c r="AK405" i="4"/>
  <c r="D407" i="4"/>
  <c r="D406" i="4"/>
  <c r="D198" i="4"/>
  <c r="D191" i="4"/>
  <c r="AK198" i="4"/>
  <c r="D76" i="4"/>
  <c r="AK191" i="4"/>
  <c r="AM255" i="4"/>
  <c r="AM209" i="4"/>
  <c r="D125" i="4"/>
  <c r="D62" i="4"/>
  <c r="AK209" i="4"/>
  <c r="AK255" i="4"/>
  <c r="AM191" i="4"/>
  <c r="AM198" i="4"/>
  <c r="AM292" i="4"/>
  <c r="AM305" i="4"/>
  <c r="AM290" i="4"/>
  <c r="AM268" i="4"/>
  <c r="AM329" i="4"/>
  <c r="AM295" i="4"/>
  <c r="AM288" i="4"/>
  <c r="AM275" i="4"/>
  <c r="D272" i="4"/>
  <c r="AK286" i="4"/>
  <c r="AM62" i="4"/>
  <c r="AK283" i="4"/>
  <c r="AM76" i="4"/>
  <c r="AM188" i="4"/>
  <c r="AM300" i="4"/>
  <c r="AM282" i="4"/>
  <c r="AM323" i="4"/>
  <c r="AM296" i="4"/>
  <c r="AM294" i="4"/>
  <c r="AM309" i="4"/>
  <c r="AM276" i="4"/>
  <c r="AM271" i="4"/>
  <c r="AM272" i="4"/>
  <c r="AM285" i="4"/>
  <c r="AM270" i="4"/>
  <c r="AM306" i="4"/>
  <c r="AM273" i="4"/>
  <c r="AK76" i="4"/>
  <c r="AK62" i="4"/>
  <c r="D289" i="4"/>
  <c r="AK300" i="4"/>
  <c r="AK282" i="4"/>
  <c r="AK305" i="4"/>
  <c r="AK323" i="4"/>
  <c r="AK296" i="4"/>
  <c r="AM291" i="4"/>
  <c r="AM278" i="4"/>
  <c r="AK328" i="4"/>
  <c r="AK325" i="4"/>
  <c r="AM298" i="4"/>
  <c r="AK281" i="4"/>
  <c r="AM318" i="4"/>
  <c r="AM279" i="4"/>
  <c r="AM317" i="4"/>
  <c r="AM277" i="4"/>
  <c r="AM315" i="4"/>
  <c r="AM274" i="4"/>
  <c r="AM36" i="4"/>
  <c r="AM313" i="4"/>
  <c r="AM307" i="4"/>
  <c r="AM302" i="4"/>
  <c r="D36" i="4"/>
  <c r="AM281" i="4"/>
  <c r="AK277" i="4"/>
  <c r="AK274" i="4"/>
  <c r="AK271" i="4"/>
  <c r="AK303" i="4"/>
  <c r="AK289" i="4"/>
  <c r="AK270" i="4"/>
  <c r="AK279" i="4"/>
  <c r="AK273" i="4"/>
  <c r="AK299" i="4"/>
  <c r="AK324" i="4"/>
  <c r="AK319" i="4"/>
  <c r="AK293" i="4"/>
  <c r="AK329" i="4"/>
  <c r="AK321" i="4"/>
  <c r="AM304" i="4"/>
  <c r="AM287" i="4"/>
  <c r="AK272" i="4"/>
  <c r="AK301" i="4"/>
  <c r="AK302" i="4"/>
  <c r="AM286" i="4"/>
  <c r="D294" i="4"/>
  <c r="AK338" i="4"/>
  <c r="AK297" i="4"/>
  <c r="AM283" i="4"/>
  <c r="AM301" i="4"/>
  <c r="AK280" i="4"/>
  <c r="AM293" i="4"/>
  <c r="AK318" i="4"/>
  <c r="AK276" i="4"/>
  <c r="AK268" i="4"/>
  <c r="AM297" i="4"/>
  <c r="AM319" i="4"/>
  <c r="AM299" i="4"/>
  <c r="AM303" i="4"/>
  <c r="AK308" i="4"/>
  <c r="AK317" i="4"/>
  <c r="AK285" i="4"/>
  <c r="AK275" i="4"/>
  <c r="AM280" i="4"/>
  <c r="AK284" i="4"/>
  <c r="AK315" i="4"/>
  <c r="AK290" i="4"/>
  <c r="AK313" i="4"/>
  <c r="AK288" i="4"/>
  <c r="AK309" i="4"/>
  <c r="AK287" i="4"/>
  <c r="AM289" i="4"/>
  <c r="AM284" i="4"/>
  <c r="AK295" i="4"/>
  <c r="AK292" i="4"/>
  <c r="AK304" i="4"/>
  <c r="AK291" i="4"/>
  <c r="AK298" i="4"/>
  <c r="AM308" i="4"/>
  <c r="AK307" i="4"/>
  <c r="AK306" i="4"/>
  <c r="AK278" i="4"/>
  <c r="AM338" i="4"/>
  <c r="AM224" i="4"/>
  <c r="AM210" i="4"/>
  <c r="AM246" i="4"/>
  <c r="AM197" i="4"/>
  <c r="AM257" i="4"/>
  <c r="AM237" i="4"/>
  <c r="AM221" i="4"/>
  <c r="D140" i="4"/>
  <c r="AM85" i="4"/>
  <c r="AM66" i="4"/>
  <c r="AK55" i="4"/>
  <c r="D117" i="4"/>
  <c r="D146" i="4"/>
  <c r="AM83" i="4"/>
  <c r="AM72" i="4"/>
  <c r="AK238" i="4"/>
  <c r="AK223" i="4"/>
  <c r="AK220" i="4"/>
  <c r="AK186" i="4"/>
  <c r="AM252" i="4"/>
  <c r="AM231" i="4"/>
  <c r="AM216" i="4"/>
  <c r="AM192" i="4"/>
  <c r="AM247" i="4"/>
  <c r="AM228" i="4"/>
  <c r="AM189" i="4"/>
  <c r="AK77" i="4"/>
  <c r="D30" i="4"/>
  <c r="AM25" i="4"/>
  <c r="AM19" i="4"/>
  <c r="AM30" i="4"/>
  <c r="AK61" i="4"/>
  <c r="AK52" i="4"/>
  <c r="AK214" i="4"/>
  <c r="AK199" i="4"/>
  <c r="AK240" i="4"/>
  <c r="D24" i="4"/>
  <c r="D15" i="4"/>
  <c r="D32" i="4"/>
  <c r="AM24" i="4"/>
  <c r="AM15" i="4"/>
  <c r="AM32" i="4"/>
  <c r="AM84" i="4"/>
  <c r="AK60" i="4"/>
  <c r="AM81" i="4"/>
  <c r="AM82" i="4"/>
  <c r="AM59" i="4"/>
  <c r="AM80" i="4"/>
  <c r="AK53" i="4"/>
  <c r="AM78" i="4"/>
  <c r="AM70" i="4"/>
  <c r="AK75" i="4"/>
  <c r="D379" i="4"/>
  <c r="AM253" i="4"/>
  <c r="AM230" i="4"/>
  <c r="AM194" i="4"/>
  <c r="AM67" i="4"/>
  <c r="AM77" i="4"/>
  <c r="AK72" i="4"/>
  <c r="AK188" i="4"/>
  <c r="AM250" i="4"/>
  <c r="AM217" i="4"/>
  <c r="AM190" i="4"/>
  <c r="AM73" i="4"/>
  <c r="AK236" i="4"/>
  <c r="AK224" i="4"/>
  <c r="AM211" i="4"/>
  <c r="AK210" i="4"/>
  <c r="AM208" i="4"/>
  <c r="AM205" i="4"/>
  <c r="AK183" i="4"/>
  <c r="AK294" i="4"/>
  <c r="AM52" i="4"/>
  <c r="AM48" i="4"/>
  <c r="AM71" i="4"/>
  <c r="AK57" i="4"/>
  <c r="AM29" i="4"/>
  <c r="AK69" i="4"/>
  <c r="AM75" i="4"/>
  <c r="AM28" i="4"/>
  <c r="AM74" i="4"/>
  <c r="AM47" i="4"/>
  <c r="AM57" i="4"/>
  <c r="D92" i="4"/>
  <c r="AK70" i="4"/>
  <c r="AK65" i="4"/>
  <c r="AM86" i="4"/>
  <c r="AK56" i="4"/>
  <c r="AM51" i="4"/>
  <c r="AK59" i="4"/>
  <c r="AM65" i="4"/>
  <c r="AM56" i="4"/>
  <c r="AK74" i="4"/>
  <c r="AK66" i="4"/>
  <c r="AM49" i="4"/>
  <c r="D67" i="4"/>
  <c r="AM61" i="4"/>
  <c r="AK83" i="4"/>
  <c r="AM55" i="4"/>
  <c r="AM60" i="4"/>
  <c r="AK47" i="4"/>
  <c r="AK67" i="4"/>
  <c r="AK50" i="4"/>
  <c r="AK81" i="4"/>
  <c r="AK71" i="4"/>
  <c r="AK73" i="4"/>
  <c r="AK80" i="4"/>
  <c r="AM69" i="4"/>
  <c r="AK78" i="4"/>
  <c r="D27" i="4"/>
  <c r="D17" i="4"/>
  <c r="D31" i="4"/>
  <c r="AM27" i="4"/>
  <c r="AM17" i="4"/>
  <c r="AM31" i="4"/>
  <c r="D39" i="4"/>
  <c r="D18" i="4"/>
  <c r="D29" i="4"/>
  <c r="AM18" i="4"/>
  <c r="D38" i="4"/>
  <c r="D16" i="4"/>
  <c r="D28" i="4"/>
  <c r="AM16" i="4"/>
  <c r="D35" i="4"/>
  <c r="D14" i="4"/>
  <c r="D26" i="4"/>
  <c r="AM35" i="4"/>
  <c r="AM14" i="4"/>
  <c r="D21" i="4"/>
  <c r="AM12" i="4"/>
  <c r="AM21" i="4"/>
  <c r="AM33" i="4"/>
  <c r="D34" i="4"/>
  <c r="D11" i="4"/>
  <c r="D20" i="4"/>
  <c r="AM20" i="4"/>
  <c r="D33" i="4"/>
  <c r="D12" i="4"/>
  <c r="D95" i="4"/>
  <c r="D89" i="4"/>
  <c r="AK82" i="4"/>
  <c r="AK48" i="4"/>
  <c r="AK51" i="4"/>
  <c r="AK49" i="4"/>
  <c r="AM53" i="4"/>
  <c r="AM50" i="4"/>
  <c r="AM34" i="4"/>
  <c r="AM11" i="4"/>
  <c r="AM26" i="4"/>
  <c r="D25" i="4"/>
  <c r="D19" i="4"/>
  <c r="AK239" i="4"/>
  <c r="AM256" i="4"/>
  <c r="AM235" i="4"/>
  <c r="AM214" i="4"/>
  <c r="AM199" i="4"/>
  <c r="AM251" i="4"/>
  <c r="AM232" i="4"/>
  <c r="AM212" i="4"/>
  <c r="AM193" i="4"/>
  <c r="AM254" i="4"/>
  <c r="AM229" i="4"/>
  <c r="AK20" i="4"/>
  <c r="AK19" i="4"/>
  <c r="AK15" i="4"/>
  <c r="AK17" i="4"/>
  <c r="AK18" i="4"/>
  <c r="D292" i="4"/>
  <c r="AK16" i="4"/>
  <c r="D378" i="4"/>
  <c r="AM238" i="4"/>
  <c r="AM223" i="4"/>
  <c r="AK14" i="4"/>
  <c r="AM222" i="4"/>
  <c r="AM186" i="4"/>
  <c r="AK12" i="4"/>
  <c r="AM220" i="4"/>
  <c r="AK387" i="4"/>
  <c r="AK11" i="4"/>
  <c r="AK377" i="4"/>
  <c r="AK235" i="4"/>
  <c r="AM206" i="4"/>
  <c r="AM184" i="4"/>
  <c r="AK219" i="4"/>
  <c r="AK202" i="4"/>
  <c r="AK213" i="4"/>
  <c r="AK201" i="4"/>
  <c r="AM218" i="4"/>
  <c r="D380" i="4"/>
  <c r="AK241" i="4"/>
  <c r="AK225" i="4"/>
  <c r="AK206" i="4"/>
  <c r="AK184" i="4"/>
  <c r="AK244" i="4"/>
  <c r="AK226" i="4"/>
  <c r="AK204" i="4"/>
  <c r="AK185" i="4"/>
  <c r="AM244" i="4"/>
  <c r="AM226" i="4"/>
  <c r="AM204" i="4"/>
  <c r="AK243" i="4"/>
  <c r="AK218" i="4"/>
  <c r="AK187" i="4"/>
  <c r="AM187" i="4"/>
  <c r="AK245" i="4"/>
  <c r="AK207" i="4"/>
  <c r="AK203" i="4"/>
  <c r="AK182" i="4"/>
  <c r="AM245" i="4"/>
  <c r="AM207" i="4"/>
  <c r="AM203" i="4"/>
  <c r="AM182" i="4"/>
  <c r="AM236" i="4"/>
  <c r="AM240" i="4"/>
  <c r="AM219" i="4"/>
  <c r="AM202" i="4"/>
  <c r="AM183" i="4"/>
  <c r="AM239" i="4"/>
  <c r="AM213" i="4"/>
  <c r="AM201" i="4"/>
  <c r="AM241" i="4"/>
  <c r="AK256" i="4"/>
  <c r="AM243" i="4"/>
  <c r="D381" i="4"/>
  <c r="AK227" i="4"/>
  <c r="AK195" i="4"/>
  <c r="AM225" i="4"/>
  <c r="AK237" i="4"/>
  <c r="AK221" i="4"/>
  <c r="AK197" i="4"/>
  <c r="AM185" i="4"/>
  <c r="AK251" i="4"/>
  <c r="AK232" i="4"/>
  <c r="AK212" i="4"/>
  <c r="AK193" i="4"/>
  <c r="AK253" i="4"/>
  <c r="AK230" i="4"/>
  <c r="AK211" i="4"/>
  <c r="AK194" i="4"/>
  <c r="AK254" i="4"/>
  <c r="AK250" i="4"/>
  <c r="AK217" i="4"/>
  <c r="AK208" i="4"/>
  <c r="AK190" i="4"/>
  <c r="AK252" i="4"/>
  <c r="AK231" i="4"/>
  <c r="AK216" i="4"/>
  <c r="AK192" i="4"/>
  <c r="AK247" i="4"/>
  <c r="AK228" i="4"/>
  <c r="AK205" i="4"/>
  <c r="AK189" i="4"/>
  <c r="AK229" i="4"/>
  <c r="AK246" i="4"/>
  <c r="AM227" i="4"/>
  <c r="AM195" i="4"/>
  <c r="AM381" i="4"/>
  <c r="AM378" i="4"/>
  <c r="D376" i="4"/>
  <c r="AM380" i="4"/>
  <c r="D377" i="4"/>
  <c r="AK379" i="4"/>
  <c r="AM376" i="4"/>
  <c r="AK381" i="4"/>
  <c r="AM379" i="4"/>
  <c r="AK378" i="4"/>
  <c r="AK380" i="4"/>
  <c r="AM377" i="4"/>
  <c r="AK376" i="4"/>
  <c r="AM391" i="4"/>
  <c r="D387" i="4"/>
  <c r="AM387" i="4"/>
  <c r="D291" i="4"/>
  <c r="D152" i="4"/>
  <c r="D225" i="4"/>
  <c r="D287" i="4"/>
  <c r="D306" i="4" l="1"/>
  <c r="D268" i="4"/>
  <c r="D305" i="4"/>
  <c r="D284" i="4"/>
  <c r="D313" i="4"/>
  <c r="D307" i="4"/>
  <c r="D308" i="4"/>
  <c r="D276" i="4"/>
  <c r="D280" i="4"/>
  <c r="D273" i="4"/>
  <c r="D296" i="4"/>
  <c r="D281" i="4"/>
  <c r="D299" i="4"/>
  <c r="D279" i="4"/>
  <c r="D221" i="4"/>
  <c r="D188" i="4"/>
  <c r="D270" i="4"/>
  <c r="D189" i="4"/>
  <c r="D223" i="4"/>
  <c r="D232" i="4"/>
  <c r="D231" i="4"/>
  <c r="D301" i="4"/>
  <c r="D277" i="4"/>
  <c r="D219" i="4"/>
  <c r="D293" i="4"/>
  <c r="D274" i="4"/>
  <c r="D217" i="4"/>
  <c r="D315" i="4"/>
  <c r="D297" i="4"/>
  <c r="D271" i="4"/>
  <c r="D224" i="4"/>
  <c r="D227" i="4"/>
  <c r="D192" i="4"/>
  <c r="D290" i="4"/>
  <c r="D82" i="4"/>
  <c r="D283" i="4"/>
  <c r="D302" i="4"/>
  <c r="D278" i="4"/>
  <c r="D303" i="4"/>
  <c r="D304" i="4"/>
  <c r="D282" i="4"/>
  <c r="D300" i="4"/>
  <c r="D286" i="4"/>
  <c r="D298" i="4"/>
  <c r="D155" i="4"/>
  <c r="D124" i="4"/>
  <c r="D105" i="4"/>
  <c r="D309" i="4"/>
  <c r="D285" i="4"/>
  <c r="D275" i="4"/>
  <c r="D88" i="4"/>
  <c r="D295" i="4"/>
  <c r="D288" i="4"/>
  <c r="D230" i="4"/>
  <c r="D216" i="4"/>
  <c r="D133" i="4"/>
  <c r="D71" i="4"/>
  <c r="D122" i="4"/>
  <c r="D128" i="4"/>
  <c r="D104" i="4"/>
  <c r="D84" i="4"/>
  <c r="D81" i="4"/>
  <c r="D59" i="4"/>
  <c r="D241" i="4"/>
  <c r="D158" i="4"/>
  <c r="D150" i="4"/>
  <c r="D123" i="4"/>
  <c r="D111" i="4"/>
  <c r="D156" i="4"/>
  <c r="D134" i="4"/>
  <c r="D109" i="4"/>
  <c r="D161" i="4"/>
  <c r="D214" i="4"/>
  <c r="D210" i="4"/>
  <c r="D70" i="4"/>
  <c r="AM181" i="4"/>
  <c r="D69" i="4"/>
  <c r="D93" i="4"/>
  <c r="D55" i="4"/>
  <c r="D77" i="4"/>
  <c r="D57" i="4"/>
  <c r="D87" i="4"/>
  <c r="D80" i="4"/>
  <c r="D228" i="4"/>
  <c r="D52" i="4"/>
  <c r="D48" i="4"/>
  <c r="D144" i="4"/>
  <c r="D118" i="4"/>
  <c r="D207" i="4"/>
  <c r="D201" i="4"/>
  <c r="D143" i="4"/>
  <c r="D120" i="4"/>
  <c r="D147" i="4"/>
  <c r="D115" i="4"/>
  <c r="D181" i="4"/>
  <c r="D245" i="4"/>
  <c r="D114" i="4"/>
  <c r="D235" i="4"/>
  <c r="D208" i="4"/>
  <c r="D194" i="4"/>
  <c r="D119" i="4"/>
  <c r="D129" i="4"/>
  <c r="D126" i="4"/>
  <c r="AK181" i="4"/>
  <c r="D132" i="4"/>
  <c r="D51" i="4"/>
  <c r="D165" i="4"/>
  <c r="D127" i="4"/>
  <c r="D186" i="4"/>
  <c r="D49" i="4"/>
  <c r="D220" i="4"/>
  <c r="D184" i="4"/>
  <c r="D47" i="4"/>
  <c r="D162" i="4"/>
  <c r="D206" i="4"/>
  <c r="D185" i="4"/>
  <c r="D204" i="4"/>
  <c r="D218" i="4"/>
  <c r="D182" i="4"/>
  <c r="D154" i="4"/>
  <c r="D50" i="4"/>
  <c r="D130" i="4"/>
  <c r="D108" i="4"/>
  <c r="D85" i="4"/>
  <c r="D61" i="4"/>
  <c r="D197" i="4"/>
  <c r="D213" i="4"/>
  <c r="D193" i="4"/>
  <c r="D229" i="4"/>
  <c r="D60" i="4"/>
  <c r="D211" i="4"/>
  <c r="D199" i="4"/>
  <c r="D202" i="4"/>
  <c r="D239" i="4"/>
  <c r="D212" i="4"/>
  <c r="D83" i="4"/>
  <c r="D237" i="4"/>
  <c r="D205" i="4"/>
  <c r="D195" i="4"/>
  <c r="D65" i="4"/>
  <c r="D226" i="4"/>
  <c r="D75" i="4"/>
  <c r="D203" i="4"/>
  <c r="D56" i="4"/>
  <c r="D244" i="4"/>
  <c r="D240" i="4"/>
  <c r="D86" i="4"/>
  <c r="D222" i="4"/>
  <c r="D66" i="4"/>
  <c r="D73" i="4"/>
  <c r="D153" i="4"/>
  <c r="D190" i="4"/>
  <c r="D187" i="4"/>
  <c r="D78" i="4"/>
  <c r="D72" i="4"/>
  <c r="D74" i="4"/>
  <c r="D53" i="4"/>
  <c r="AM413" i="4" l="1"/>
  <c r="D413" i="4"/>
  <c r="AK413" i="4"/>
  <c r="D106" i="4"/>
  <c r="D183" i="4"/>
  <c r="AM269" i="4"/>
  <c r="D269" i="4"/>
  <c r="AK269" i="4"/>
  <c r="D375" i="4"/>
  <c r="AM46" i="4"/>
  <c r="D46" i="4"/>
  <c r="AK46" i="4"/>
  <c r="AK375" i="4"/>
  <c r="AM375" i="4"/>
  <c r="AM398" i="4"/>
  <c r="AK398" i="4"/>
  <c r="D398" i="4"/>
  <c r="D10" i="4"/>
  <c r="AM10" i="4"/>
  <c r="AK10" i="4"/>
</calcChain>
</file>

<file path=xl/sharedStrings.xml><?xml version="1.0" encoding="utf-8"?>
<sst xmlns="http://schemas.openxmlformats.org/spreadsheetml/2006/main" count="1183" uniqueCount="587">
  <si>
    <t>Points</t>
  </si>
  <si>
    <t>GIRLS 7-8</t>
  </si>
  <si>
    <t>GIRLS 11-12</t>
  </si>
  <si>
    <t>BOYS 11-12</t>
  </si>
  <si>
    <t>BOYS 9-10</t>
  </si>
  <si>
    <t>BOYS 7-8</t>
  </si>
  <si>
    <t>Ave</t>
  </si>
  <si>
    <t>Number</t>
  </si>
  <si>
    <t>of events</t>
  </si>
  <si>
    <t>BOYS 5-6</t>
  </si>
  <si>
    <t xml:space="preserve">The Top 5 in each category will be awarded trophies. </t>
  </si>
  <si>
    <t>Total Strokes</t>
  </si>
  <si>
    <t>Ave strokes Per Event</t>
  </si>
  <si>
    <t>No Holes</t>
  </si>
  <si>
    <t>Ave Strokes Per Hole</t>
  </si>
  <si>
    <t>Ranking</t>
  </si>
  <si>
    <t>GIRLS 9 -10</t>
  </si>
  <si>
    <t>BOYS 13-14</t>
  </si>
  <si>
    <t>GIRLS 13-14</t>
  </si>
  <si>
    <t>The Annual Prize-Giving will take place on a date to be determine.</t>
  </si>
  <si>
    <t>Dhladhla</t>
  </si>
  <si>
    <t>Wandile</t>
  </si>
  <si>
    <t>Botha</t>
  </si>
  <si>
    <t>Liam</t>
  </si>
  <si>
    <t>Christopher</t>
  </si>
  <si>
    <t>Dlamini</t>
  </si>
  <si>
    <t>Nqobani</t>
  </si>
  <si>
    <t>Tshabalala</t>
  </si>
  <si>
    <t>Simthandile</t>
  </si>
  <si>
    <t>Kok</t>
  </si>
  <si>
    <t>Houbert</t>
  </si>
  <si>
    <t>Shane</t>
  </si>
  <si>
    <t>Matthew</t>
  </si>
  <si>
    <t>Joshua</t>
  </si>
  <si>
    <t>Ajulu</t>
  </si>
  <si>
    <t>Yieke</t>
  </si>
  <si>
    <t>Maddi</t>
  </si>
  <si>
    <t>Varsrith</t>
  </si>
  <si>
    <t>Grota</t>
  </si>
  <si>
    <t>Olivier</t>
  </si>
  <si>
    <t>Jacques</t>
  </si>
  <si>
    <t>Jardim</t>
  </si>
  <si>
    <t>Tiago</t>
  </si>
  <si>
    <t>Danielle</t>
  </si>
  <si>
    <t>Stanton</t>
  </si>
  <si>
    <t>Amy</t>
  </si>
  <si>
    <t>Chad</t>
  </si>
  <si>
    <t>Chong</t>
  </si>
  <si>
    <t>Ngcobo</t>
  </si>
  <si>
    <t>Vezokuhle</t>
  </si>
  <si>
    <t>Joubert</t>
  </si>
  <si>
    <t>Chevonne</t>
  </si>
  <si>
    <t>All players playing 6 or more games will receive a participants medal</t>
  </si>
  <si>
    <t>Moreki</t>
  </si>
  <si>
    <t>Verwey</t>
  </si>
  <si>
    <t>Motsamai</t>
  </si>
  <si>
    <t>A minimum of 8 events must be played in an age group to be eligible for the Top 5 awards for Total points, Most Improved as well as Stroke Averages</t>
  </si>
  <si>
    <t>Dhiren</t>
  </si>
  <si>
    <t>Michael</t>
  </si>
  <si>
    <t>Bolton</t>
  </si>
  <si>
    <t>Ayden</t>
  </si>
  <si>
    <t>Van Eeden</t>
  </si>
  <si>
    <t>Craig</t>
  </si>
  <si>
    <t>Smith</t>
  </si>
  <si>
    <t>D'Oyley</t>
  </si>
  <si>
    <t>Gareth</t>
  </si>
  <si>
    <t>Tselane</t>
  </si>
  <si>
    <t>Lubanzi</t>
  </si>
  <si>
    <t>Madilola</t>
  </si>
  <si>
    <t>Tlhogi</t>
  </si>
  <si>
    <t>Tristan</t>
  </si>
  <si>
    <t>Heymans</t>
  </si>
  <si>
    <t>Jan-Hendrik</t>
  </si>
  <si>
    <t>Bodibe</t>
  </si>
  <si>
    <t>Phemelo</t>
  </si>
  <si>
    <t>Ncube</t>
  </si>
  <si>
    <t>Njabulo</t>
  </si>
  <si>
    <t>Dhlamini</t>
  </si>
  <si>
    <t>Tokollo</t>
  </si>
  <si>
    <t>Jayden</t>
  </si>
  <si>
    <t>Sikhonde</t>
  </si>
  <si>
    <t>Lwazi</t>
  </si>
  <si>
    <t>Kwena</t>
  </si>
  <si>
    <t>Moloto</t>
  </si>
  <si>
    <t>Naidoo</t>
  </si>
  <si>
    <t>Lerato</t>
  </si>
  <si>
    <t>Milani</t>
  </si>
  <si>
    <t>Nathan</t>
  </si>
  <si>
    <t>Lesenyego</t>
  </si>
  <si>
    <t>Daniel</t>
  </si>
  <si>
    <t>Aven</t>
  </si>
  <si>
    <t>James</t>
  </si>
  <si>
    <t>SURNAME</t>
  </si>
  <si>
    <t>NAME</t>
  </si>
  <si>
    <t>Phillips</t>
  </si>
  <si>
    <t>Sevenster</t>
  </si>
  <si>
    <t>Dimitri - Kark</t>
  </si>
  <si>
    <t>Pule</t>
  </si>
  <si>
    <t>Morne</t>
  </si>
  <si>
    <t>Cameron</t>
  </si>
  <si>
    <t>Wian</t>
  </si>
  <si>
    <t>De Jager</t>
  </si>
  <si>
    <t>AJ</t>
  </si>
  <si>
    <t>Jamie</t>
  </si>
  <si>
    <t>Van Breda</t>
  </si>
  <si>
    <t>Simeon</t>
  </si>
  <si>
    <t>Boddington</t>
  </si>
  <si>
    <t>Dominik</t>
  </si>
  <si>
    <t>Coetzee</t>
  </si>
  <si>
    <t>Nikolas</t>
  </si>
  <si>
    <t>Le Roux</t>
  </si>
  <si>
    <t>Regard</t>
  </si>
  <si>
    <t>Freer</t>
  </si>
  <si>
    <t>Gert</t>
  </si>
  <si>
    <t>Pretorius</t>
  </si>
  <si>
    <t>Kotze</t>
  </si>
  <si>
    <t>Rhuardt</t>
  </si>
  <si>
    <t>Kabongo</t>
  </si>
  <si>
    <t>Amani</t>
  </si>
  <si>
    <t>Kotwal</t>
  </si>
  <si>
    <t>Ammaar</t>
  </si>
  <si>
    <t>Benevento</t>
  </si>
  <si>
    <t>Lorenzo</t>
  </si>
  <si>
    <t>Jacobs</t>
  </si>
  <si>
    <t>Leomand</t>
  </si>
  <si>
    <t>Simpson</t>
  </si>
  <si>
    <t>Didier</t>
  </si>
  <si>
    <t>Bester</t>
  </si>
  <si>
    <t>Ben</t>
  </si>
  <si>
    <t>Carter</t>
  </si>
  <si>
    <t>Mavrodaris</t>
  </si>
  <si>
    <t>Alex</t>
  </si>
  <si>
    <t>Vilakazi</t>
  </si>
  <si>
    <t>Amogelang</t>
  </si>
  <si>
    <t>Kilfoil</t>
  </si>
  <si>
    <t>Ngope</t>
  </si>
  <si>
    <t>Kendall</t>
  </si>
  <si>
    <t>GIRLS 15-18</t>
  </si>
  <si>
    <t>Teixeira</t>
  </si>
  <si>
    <t>Levy</t>
  </si>
  <si>
    <t>Wright</t>
  </si>
  <si>
    <t>Rinaldo</t>
  </si>
  <si>
    <t>Donga</t>
  </si>
  <si>
    <t>Unathi</t>
  </si>
  <si>
    <t>Padayachee</t>
  </si>
  <si>
    <t>Diedericks</t>
  </si>
  <si>
    <t>Yeshan</t>
  </si>
  <si>
    <t>Govender</t>
  </si>
  <si>
    <t>Thalin</t>
  </si>
  <si>
    <t>Levi</t>
  </si>
  <si>
    <t>Jean</t>
  </si>
  <si>
    <t>Naidu</t>
  </si>
  <si>
    <t>Hiranya</t>
  </si>
  <si>
    <t>Marima</t>
  </si>
  <si>
    <t>Rorisang</t>
  </si>
  <si>
    <t>Winderley</t>
  </si>
  <si>
    <t>Hilton</t>
  </si>
  <si>
    <t>Oosthuizen</t>
  </si>
  <si>
    <t>Pillay</t>
  </si>
  <si>
    <t>Sarchi</t>
  </si>
  <si>
    <t>Samuel</t>
  </si>
  <si>
    <t>Fernandes</t>
  </si>
  <si>
    <t>Criztiano</t>
  </si>
  <si>
    <t>Stockhusen</t>
  </si>
  <si>
    <t>Barnes</t>
  </si>
  <si>
    <t>Costa</t>
  </si>
  <si>
    <t>Eve</t>
  </si>
  <si>
    <t>Masango</t>
  </si>
  <si>
    <t>Tshiamo</t>
  </si>
  <si>
    <t>Mogridge</t>
  </si>
  <si>
    <t>Bryce</t>
  </si>
  <si>
    <t>Makgathe</t>
  </si>
  <si>
    <t>Onalenna</t>
  </si>
  <si>
    <t>Order of Merit as of October 2022- September 2023</t>
  </si>
  <si>
    <t>Glenvista</t>
  </si>
  <si>
    <t>Zane</t>
  </si>
  <si>
    <t>Hanise</t>
  </si>
  <si>
    <t>Hati</t>
  </si>
  <si>
    <t>Maluka</t>
  </si>
  <si>
    <t>Itumeleng</t>
  </si>
  <si>
    <t>Rhys</t>
  </si>
  <si>
    <t>Spangenberg</t>
  </si>
  <si>
    <t>Trey</t>
  </si>
  <si>
    <t>Annah</t>
  </si>
  <si>
    <t>Amaani</t>
  </si>
  <si>
    <t>Chimedza</t>
  </si>
  <si>
    <t>Gladys</t>
  </si>
  <si>
    <t>Ash</t>
  </si>
  <si>
    <t>Chetty</t>
  </si>
  <si>
    <t>Kaiden</t>
  </si>
  <si>
    <t>Leon</t>
  </si>
  <si>
    <t>Fletcher</t>
  </si>
  <si>
    <t>Tyron</t>
  </si>
  <si>
    <t>Kark-Dimitri</t>
  </si>
  <si>
    <t>Nathaniel</t>
  </si>
  <si>
    <t>Mokaila</t>
  </si>
  <si>
    <t>Nthato</t>
  </si>
  <si>
    <t>Varuthan</t>
  </si>
  <si>
    <t>Zander-Keith</t>
  </si>
  <si>
    <t>09-10-2022</t>
  </si>
  <si>
    <t>Maccauvlei</t>
  </si>
  <si>
    <t>Fourie</t>
  </si>
  <si>
    <t>JW</t>
  </si>
  <si>
    <t>Luwo</t>
  </si>
  <si>
    <t>Zuwa</t>
  </si>
  <si>
    <t>Keown</t>
  </si>
  <si>
    <t>Attebury</t>
  </si>
  <si>
    <t>Sion</t>
  </si>
  <si>
    <t>Levin</t>
  </si>
  <si>
    <t>Johandre</t>
  </si>
  <si>
    <t>Irele</t>
  </si>
  <si>
    <t>Akani</t>
  </si>
  <si>
    <t>Mackay</t>
  </si>
  <si>
    <t>Fraser</t>
  </si>
  <si>
    <t>Labuschagne</t>
  </si>
  <si>
    <t>Louis</t>
  </si>
  <si>
    <t>Van der Merwe</t>
  </si>
  <si>
    <t>Nel</t>
  </si>
  <si>
    <t>Dasoo</t>
  </si>
  <si>
    <t>Muhammad</t>
  </si>
  <si>
    <t>Mavhenge</t>
  </si>
  <si>
    <t>Travis</t>
  </si>
  <si>
    <t>Hsu</t>
  </si>
  <si>
    <t>Lu'ay</t>
  </si>
  <si>
    <t>Burger</t>
  </si>
  <si>
    <t>Luan</t>
  </si>
  <si>
    <t>Nxasana</t>
  </si>
  <si>
    <t>Amandlesizwe</t>
  </si>
  <si>
    <t>Brand</t>
  </si>
  <si>
    <t>Wicus</t>
  </si>
  <si>
    <t>Wu</t>
  </si>
  <si>
    <t>Yuansi</t>
  </si>
  <si>
    <t>Dias</t>
  </si>
  <si>
    <t>Alexio</t>
  </si>
  <si>
    <t>Nhlapo</t>
  </si>
  <si>
    <t>Thulani</t>
  </si>
  <si>
    <t>Vaal De Grace</t>
  </si>
  <si>
    <t>13-11-2022</t>
  </si>
  <si>
    <t>Maphake</t>
  </si>
  <si>
    <t>Orateng</t>
  </si>
  <si>
    <t>Huxham</t>
  </si>
  <si>
    <t>Gemma</t>
  </si>
  <si>
    <t>Blake</t>
  </si>
  <si>
    <t>Samuels</t>
  </si>
  <si>
    <t>Shiraz</t>
  </si>
  <si>
    <t>Golaith</t>
  </si>
  <si>
    <t>Eanon</t>
  </si>
  <si>
    <t>Ramosangoana</t>
  </si>
  <si>
    <t>Tshenolo</t>
  </si>
  <si>
    <t>Leo</t>
  </si>
  <si>
    <t>Henenne</t>
  </si>
  <si>
    <t>Cuan</t>
  </si>
  <si>
    <t>Koen</t>
  </si>
  <si>
    <t>De Gama</t>
  </si>
  <si>
    <t>Miguel</t>
  </si>
  <si>
    <t>Coertzen</t>
  </si>
  <si>
    <t>Bjorn</t>
  </si>
  <si>
    <t>Smit</t>
  </si>
  <si>
    <t>Diego</t>
  </si>
  <si>
    <t>Mohanial</t>
  </si>
  <si>
    <t>Kiaan</t>
  </si>
  <si>
    <t>Botes</t>
  </si>
  <si>
    <t>Juvan</t>
  </si>
  <si>
    <t>20-11-2022</t>
  </si>
  <si>
    <t>Centurion</t>
  </si>
  <si>
    <t>Evan</t>
  </si>
  <si>
    <t>Chhita</t>
  </si>
  <si>
    <t>Ahaan</t>
  </si>
  <si>
    <t>Louw</t>
  </si>
  <si>
    <t>Aayan</t>
  </si>
  <si>
    <t>Bhoola</t>
  </si>
  <si>
    <t>Yusha</t>
  </si>
  <si>
    <t>Sekhoto</t>
  </si>
  <si>
    <t>Litha</t>
  </si>
  <si>
    <t>Liann</t>
  </si>
  <si>
    <t>Coetzer</t>
  </si>
  <si>
    <t>Hanro</t>
  </si>
  <si>
    <t>Emile</t>
  </si>
  <si>
    <t>Lewis</t>
  </si>
  <si>
    <t>Ethan</t>
  </si>
  <si>
    <t>Steyn</t>
  </si>
  <si>
    <t>MJ</t>
  </si>
  <si>
    <t>Swanepoel</t>
  </si>
  <si>
    <t>Kian</t>
  </si>
  <si>
    <t>Mazzoncini</t>
  </si>
  <si>
    <t>Giano</t>
  </si>
  <si>
    <t>Bell</t>
  </si>
  <si>
    <t>Jadin</t>
  </si>
  <si>
    <t>Bodill</t>
  </si>
  <si>
    <t xml:space="preserve">Dias </t>
  </si>
  <si>
    <t>Ruben</t>
  </si>
  <si>
    <t>Chapeshamano</t>
  </si>
  <si>
    <t>Amano</t>
  </si>
  <si>
    <t>Van Ettinger</t>
  </si>
  <si>
    <t>Schalk</t>
  </si>
  <si>
    <t>Erasmus</t>
  </si>
  <si>
    <t>Andrew</t>
  </si>
  <si>
    <t>Turner</t>
  </si>
  <si>
    <t>Kayle</t>
  </si>
  <si>
    <t>Caleb</t>
  </si>
  <si>
    <t>Van Staden</t>
  </si>
  <si>
    <t>Mia</t>
  </si>
  <si>
    <t>04-12-2022</t>
  </si>
  <si>
    <t>Pecanwood</t>
  </si>
  <si>
    <t>Fritz</t>
  </si>
  <si>
    <t>Thea</t>
  </si>
  <si>
    <t>Kagoro</t>
  </si>
  <si>
    <t>Keisha</t>
  </si>
  <si>
    <t>Benjamin</t>
  </si>
  <si>
    <t>Beneke</t>
  </si>
  <si>
    <t>Handre</t>
  </si>
  <si>
    <t>De Klerk</t>
  </si>
  <si>
    <t>Baksteen</t>
  </si>
  <si>
    <t>Krstic</t>
  </si>
  <si>
    <t>Marko</t>
  </si>
  <si>
    <t>Thomas</t>
  </si>
  <si>
    <t>Feben</t>
  </si>
  <si>
    <t>Sebastian</t>
  </si>
  <si>
    <t>Kokela</t>
  </si>
  <si>
    <t>Imange</t>
  </si>
  <si>
    <t>van Rooyen</t>
  </si>
  <si>
    <t>Stephan</t>
  </si>
  <si>
    <t>Muthusamy - Govender</t>
  </si>
  <si>
    <t>Daksheh</t>
  </si>
  <si>
    <t>Dixon</t>
  </si>
  <si>
    <t>Josh</t>
  </si>
  <si>
    <t>Singh</t>
  </si>
  <si>
    <t>Isaiah</t>
  </si>
  <si>
    <t>22-01-2023</t>
  </si>
  <si>
    <t>Emfuleni</t>
  </si>
  <si>
    <t>Houdalakis</t>
  </si>
  <si>
    <t>CJ</t>
  </si>
  <si>
    <t>Mdunge</t>
  </si>
  <si>
    <t>Jabulani</t>
  </si>
  <si>
    <t>Kuhn</t>
  </si>
  <si>
    <t>Jan - Hendrik</t>
  </si>
  <si>
    <t>Dandre</t>
  </si>
  <si>
    <t>Keun</t>
  </si>
  <si>
    <t>Retief</t>
  </si>
  <si>
    <t>Pietersen</t>
  </si>
  <si>
    <t>Armin</t>
  </si>
  <si>
    <t>Cronk</t>
  </si>
  <si>
    <t>Ngakane</t>
  </si>
  <si>
    <t>Tlotliso</t>
  </si>
  <si>
    <t>Josua</t>
  </si>
  <si>
    <t>Makate</t>
  </si>
  <si>
    <t>Kganya</t>
  </si>
  <si>
    <t>Cooley</t>
  </si>
  <si>
    <t>Declan</t>
  </si>
  <si>
    <t>Selemela</t>
  </si>
  <si>
    <t>Boteng</t>
  </si>
  <si>
    <t>Allers</t>
  </si>
  <si>
    <t>Dandré</t>
  </si>
  <si>
    <t>Olwagen</t>
  </si>
  <si>
    <t>Jordan</t>
  </si>
  <si>
    <t>Van Tonder</t>
  </si>
  <si>
    <t>AF</t>
  </si>
  <si>
    <t>Medalie</t>
  </si>
  <si>
    <t>Chanan</t>
  </si>
  <si>
    <t xml:space="preserve">Meiring </t>
  </si>
  <si>
    <t>Salsone</t>
  </si>
  <si>
    <t>Kai</t>
  </si>
  <si>
    <t>Janko</t>
  </si>
  <si>
    <t>Vrey</t>
  </si>
  <si>
    <t>Toriani</t>
  </si>
  <si>
    <t>Alexis</t>
  </si>
  <si>
    <t>Katlego</t>
  </si>
  <si>
    <t>Roux</t>
  </si>
  <si>
    <t>Miane</t>
  </si>
  <si>
    <t>05-02-2023</t>
  </si>
  <si>
    <t>Lawson</t>
  </si>
  <si>
    <t>Arthur</t>
  </si>
  <si>
    <t>Biyela</t>
  </si>
  <si>
    <t>Malibongwe</t>
  </si>
  <si>
    <t>Paul</t>
  </si>
  <si>
    <t>Combrinck</t>
  </si>
  <si>
    <t>Aiden</t>
  </si>
  <si>
    <t>Khoza</t>
  </si>
  <si>
    <t>Manqoba</t>
  </si>
  <si>
    <t>Sankar</t>
  </si>
  <si>
    <t>Aedan</t>
  </si>
  <si>
    <t>Dawid</t>
  </si>
  <si>
    <t>Shané</t>
  </si>
  <si>
    <t>BOYS 15-18</t>
  </si>
  <si>
    <t>Zazi</t>
  </si>
  <si>
    <t>Hughes</t>
  </si>
  <si>
    <t>Bevin</t>
  </si>
  <si>
    <t>02-04-2023</t>
  </si>
  <si>
    <t>Randpark -Bushwillow</t>
  </si>
  <si>
    <t>Chokwe</t>
  </si>
  <si>
    <t>Maru</t>
  </si>
  <si>
    <t>Loapi</t>
  </si>
  <si>
    <t>Van der Walt</t>
  </si>
  <si>
    <t>Rylee</t>
  </si>
  <si>
    <t>Davids</t>
  </si>
  <si>
    <t>Carissa</t>
  </si>
  <si>
    <t>Leibowitz</t>
  </si>
  <si>
    <t>Jason</t>
  </si>
  <si>
    <t>Mokgatle</t>
  </si>
  <si>
    <t>Thomo</t>
  </si>
  <si>
    <t>Muller</t>
  </si>
  <si>
    <t xml:space="preserve">Shone </t>
  </si>
  <si>
    <t>Clayton</t>
  </si>
  <si>
    <t>Gearicke</t>
  </si>
  <si>
    <t>Natanael</t>
  </si>
  <si>
    <t>Koloti</t>
  </si>
  <si>
    <t>Mopeli</t>
  </si>
  <si>
    <t>Salis</t>
  </si>
  <si>
    <t>Tristin</t>
  </si>
  <si>
    <t>Mowana</t>
  </si>
  <si>
    <t>de Villiers</t>
  </si>
  <si>
    <t>AB</t>
  </si>
  <si>
    <t>Legofi</t>
  </si>
  <si>
    <t>Ari</t>
  </si>
  <si>
    <t>Akaani</t>
  </si>
  <si>
    <t>Connellan</t>
  </si>
  <si>
    <t>Motsai</t>
  </si>
  <si>
    <t>Kgosi</t>
  </si>
  <si>
    <t>Nana</t>
  </si>
  <si>
    <t>Zhang</t>
  </si>
  <si>
    <t>Anton</t>
  </si>
  <si>
    <t>Khambi</t>
  </si>
  <si>
    <t>Liwa</t>
  </si>
  <si>
    <t>Harwood</t>
  </si>
  <si>
    <t>Deandre</t>
  </si>
  <si>
    <t>Meintjes</t>
  </si>
  <si>
    <t>Luken</t>
  </si>
  <si>
    <t xml:space="preserve">Olivier </t>
  </si>
  <si>
    <t>Hendre</t>
  </si>
  <si>
    <t>Rademeyer</t>
  </si>
  <si>
    <t>Jayden - Lee</t>
  </si>
  <si>
    <t>Van der Hoogen</t>
  </si>
  <si>
    <t>Seth</t>
  </si>
  <si>
    <t>16-0-2023</t>
  </si>
  <si>
    <t>Royal JHB West</t>
  </si>
  <si>
    <t>Leeb</t>
  </si>
  <si>
    <t xml:space="preserve">Lizinho </t>
  </si>
  <si>
    <t>Hugo</t>
  </si>
  <si>
    <t>Booysen</t>
  </si>
  <si>
    <t>Xander</t>
  </si>
  <si>
    <t>Barnard</t>
  </si>
  <si>
    <t>Luca</t>
  </si>
  <si>
    <t>Engelbrecht</t>
  </si>
  <si>
    <t>Dune</t>
  </si>
  <si>
    <t>Schoeman</t>
  </si>
  <si>
    <t>Niel</t>
  </si>
  <si>
    <t>Brunnock</t>
  </si>
  <si>
    <t>Aidan</t>
  </si>
  <si>
    <t>Marais</t>
  </si>
  <si>
    <t>Juan</t>
  </si>
  <si>
    <t>Boshoff</t>
  </si>
  <si>
    <t>Juandre</t>
  </si>
  <si>
    <t>George</t>
  </si>
  <si>
    <t>Duardo</t>
  </si>
  <si>
    <t>Maringa</t>
  </si>
  <si>
    <t>Ntuka</t>
  </si>
  <si>
    <t>Ramsewak</t>
  </si>
  <si>
    <t>Roht</t>
  </si>
  <si>
    <t>Nyamugama</t>
  </si>
  <si>
    <t>Asher</t>
  </si>
  <si>
    <t>Jooste</t>
  </si>
  <si>
    <t>Kean</t>
  </si>
  <si>
    <t>Sternberg</t>
  </si>
  <si>
    <t>Ramchander</t>
  </si>
  <si>
    <t>Syan</t>
  </si>
  <si>
    <t>Nina</t>
  </si>
  <si>
    <t>Chloe</t>
  </si>
  <si>
    <t>Serengeti</t>
  </si>
  <si>
    <t>07-05-2023</t>
  </si>
  <si>
    <t>Figlan</t>
  </si>
  <si>
    <t>Kenya</t>
  </si>
  <si>
    <t>Poipao</t>
  </si>
  <si>
    <t>Rafael</t>
  </si>
  <si>
    <t>JJ</t>
  </si>
  <si>
    <t>Vihaan</t>
  </si>
  <si>
    <t>Ntsika</t>
  </si>
  <si>
    <t>Janse Van Rensburg</t>
  </si>
  <si>
    <t>Tresling</t>
  </si>
  <si>
    <t>Spolander</t>
  </si>
  <si>
    <t>Long</t>
  </si>
  <si>
    <t>Riley</t>
  </si>
  <si>
    <t>Sanda</t>
  </si>
  <si>
    <t>Economou</t>
  </si>
  <si>
    <t>Christos</t>
  </si>
  <si>
    <t>Stevens</t>
  </si>
  <si>
    <t>Connor</t>
  </si>
  <si>
    <t>Van Rooyen</t>
  </si>
  <si>
    <t>Jomar</t>
  </si>
  <si>
    <t>Maithufi</t>
  </si>
  <si>
    <t>Kgato-Ntle</t>
  </si>
  <si>
    <t>Van Rensburg</t>
  </si>
  <si>
    <t>Dihandré</t>
  </si>
  <si>
    <t>Jarred</t>
  </si>
  <si>
    <t>Rundle</t>
  </si>
  <si>
    <t>21-05-2023</t>
  </si>
  <si>
    <t>Hendriks</t>
  </si>
  <si>
    <t>Pieter</t>
  </si>
  <si>
    <t>Upton</t>
  </si>
  <si>
    <t>Enzo</t>
  </si>
  <si>
    <t>Rossouw</t>
  </si>
  <si>
    <t>Jono</t>
  </si>
  <si>
    <t>Solomons</t>
  </si>
  <si>
    <t>Tiaan</t>
  </si>
  <si>
    <t>Pieterse</t>
  </si>
  <si>
    <t>Benade</t>
  </si>
  <si>
    <t>Bernard</t>
  </si>
  <si>
    <t>Schmidt</t>
  </si>
  <si>
    <t>Aydin</t>
  </si>
  <si>
    <t>Manganyi</t>
  </si>
  <si>
    <t>Walter</t>
  </si>
  <si>
    <t>Matlala</t>
  </si>
  <si>
    <t>Neo</t>
  </si>
  <si>
    <t>Mohohola</t>
  </si>
  <si>
    <t>Thato</t>
  </si>
  <si>
    <t>04-06-2023</t>
  </si>
  <si>
    <t>Kyalami</t>
  </si>
  <si>
    <t>Paballo</t>
  </si>
  <si>
    <t>Carson</t>
  </si>
  <si>
    <t>Booyens</t>
  </si>
  <si>
    <t>Divin</t>
  </si>
  <si>
    <t>Ngcashi</t>
  </si>
  <si>
    <t>Simnikiwe</t>
  </si>
  <si>
    <t>Waterkloof</t>
  </si>
  <si>
    <t>25-06-2023</t>
  </si>
  <si>
    <t>Choonara</t>
  </si>
  <si>
    <t>Khadeejah</t>
  </si>
  <si>
    <t>Pinho</t>
  </si>
  <si>
    <t>Bellora</t>
  </si>
  <si>
    <t>Makamedi</t>
  </si>
  <si>
    <t>Buckle</t>
  </si>
  <si>
    <t>David</t>
  </si>
  <si>
    <t>Muhammed</t>
  </si>
  <si>
    <t>Groenewald</t>
  </si>
  <si>
    <t>De Villiers</t>
  </si>
  <si>
    <t>Jeena</t>
  </si>
  <si>
    <t>Zidaan</t>
  </si>
  <si>
    <t>Stenberg</t>
  </si>
  <si>
    <t>Cilliers</t>
  </si>
  <si>
    <t>Ronan</t>
  </si>
  <si>
    <t>Fuller</t>
  </si>
  <si>
    <t>Hayden</t>
  </si>
  <si>
    <t>Myburgh</t>
  </si>
  <si>
    <t>Wade</t>
  </si>
  <si>
    <t>Kissun</t>
  </si>
  <si>
    <t>Rihal</t>
  </si>
  <si>
    <t>Greyling</t>
  </si>
  <si>
    <t>Geoffrey</t>
  </si>
  <si>
    <t>Irene</t>
  </si>
  <si>
    <t>09-07-2023</t>
  </si>
  <si>
    <t>Scheepers</t>
  </si>
  <si>
    <t>Stokes</t>
  </si>
  <si>
    <t>Luke</t>
  </si>
  <si>
    <t>Best</t>
  </si>
  <si>
    <t>Bradley</t>
  </si>
  <si>
    <t>NF</t>
  </si>
  <si>
    <t>Maneng</t>
  </si>
  <si>
    <t>Peo</t>
  </si>
  <si>
    <t>Madiba</t>
  </si>
  <si>
    <t>Kamogelo</t>
  </si>
  <si>
    <t>Du Toit</t>
  </si>
  <si>
    <t>Janco</t>
  </si>
  <si>
    <t>Stander</t>
  </si>
  <si>
    <t>Macomo</t>
  </si>
  <si>
    <t>Hein</t>
  </si>
  <si>
    <t>Van Der Linde</t>
  </si>
  <si>
    <t>Korne</t>
  </si>
  <si>
    <t>Watermeyer</t>
  </si>
  <si>
    <t>Godfried</t>
  </si>
  <si>
    <t>Oelofse</t>
  </si>
  <si>
    <t>Hay - Din</t>
  </si>
  <si>
    <t>Tarr</t>
  </si>
  <si>
    <t>Mine</t>
  </si>
  <si>
    <t>Zule</t>
  </si>
  <si>
    <t>Ritcher</t>
  </si>
  <si>
    <t>Blaauw</t>
  </si>
  <si>
    <t>Leah</t>
  </si>
  <si>
    <t>Ebotse</t>
  </si>
  <si>
    <t>Chen</t>
  </si>
  <si>
    <t>Zoey</t>
  </si>
  <si>
    <t>Rabothata</t>
  </si>
  <si>
    <t>Kamano</t>
  </si>
  <si>
    <t>Parrott</t>
  </si>
  <si>
    <t>Bosch</t>
  </si>
  <si>
    <t>Ruvan</t>
  </si>
  <si>
    <t>Collett</t>
  </si>
  <si>
    <t>Ryan</t>
  </si>
  <si>
    <t>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</si>
</sst>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14"/>
      <name val="Arial"/>
      <family val="2"/>
    </font>
    <font>
      <b/>
      <sz val="10"/>
      <color indexed="14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FF"/>
      <name val="Arial"/>
      <family val="2"/>
    </font>
    <font>
      <sz val="10"/>
      <color rgb="FF0000CC"/>
      <name val="Arial"/>
      <family val="2"/>
    </font>
    <font>
      <sz val="10"/>
      <color rgb="FF0000FF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16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21">
    <xf numFmtId="0" fontId="0" fillId="0" borderId="0" xfId="0"/>
    <xf numFmtId="0" fontId="12" fillId="0" borderId="0" xfId="0" applyFont="1"/>
    <xf numFmtId="0" fontId="2" fillId="0" borderId="0" xfId="0" applyFont="1"/>
    <xf numFmtId="0" fontId="2" fillId="4" borderId="1" xfId="0" applyFont="1" applyFill="1" applyBorder="1" applyAlignment="1">
      <alignment vertical="top"/>
    </xf>
    <xf numFmtId="0" fontId="17" fillId="4" borderId="1" xfId="0" applyFont="1" applyFill="1" applyBorder="1" applyAlignment="1">
      <alignment vertical="top"/>
    </xf>
    <xf numFmtId="0" fontId="17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17" fillId="4" borderId="1" xfId="1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 wrapText="1"/>
    </xf>
    <xf numFmtId="2" fontId="5" fillId="2" borderId="4" xfId="0" applyNumberFormat="1" applyFont="1" applyFill="1" applyBorder="1" applyAlignment="1">
      <alignment horizontal="center" vertical="top"/>
    </xf>
    <xf numFmtId="0" fontId="13" fillId="6" borderId="4" xfId="0" applyFont="1" applyFill="1" applyBorder="1" applyAlignment="1">
      <alignment horizontal="center" vertical="top"/>
    </xf>
    <xf numFmtId="0" fontId="5" fillId="5" borderId="2" xfId="0" applyFont="1" applyFill="1" applyBorder="1" applyAlignment="1">
      <alignment vertical="top"/>
    </xf>
    <xf numFmtId="0" fontId="5" fillId="5" borderId="3" xfId="0" applyFont="1" applyFill="1" applyBorder="1" applyAlignment="1">
      <alignment vertical="top"/>
    </xf>
    <xf numFmtId="2" fontId="5" fillId="2" borderId="6" xfId="0" applyNumberFormat="1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18" fillId="5" borderId="6" xfId="0" applyFont="1" applyFill="1" applyBorder="1" applyAlignment="1">
      <alignment horizontal="center" vertical="top"/>
    </xf>
    <xf numFmtId="0" fontId="0" fillId="6" borderId="6" xfId="0" applyFill="1" applyBorder="1" applyAlignment="1">
      <alignment horizontal="center" vertical="top"/>
    </xf>
    <xf numFmtId="0" fontId="4" fillId="6" borderId="7" xfId="0" applyFont="1" applyFill="1" applyBorder="1" applyAlignment="1">
      <alignment horizontal="center" vertical="top"/>
    </xf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vertical="top"/>
    </xf>
    <xf numFmtId="1" fontId="0" fillId="0" borderId="8" xfId="0" applyNumberFormat="1" applyBorder="1" applyAlignment="1">
      <alignment vertical="top"/>
    </xf>
    <xf numFmtId="2" fontId="0" fillId="0" borderId="8" xfId="0" applyNumberFormat="1" applyBorder="1" applyAlignment="1">
      <alignment vertical="top"/>
    </xf>
    <xf numFmtId="0" fontId="19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1" fontId="0" fillId="0" borderId="9" xfId="0" applyNumberFormat="1" applyBorder="1" applyAlignment="1">
      <alignment vertical="top"/>
    </xf>
    <xf numFmtId="0" fontId="20" fillId="0" borderId="8" xfId="0" applyFont="1" applyBorder="1" applyAlignment="1">
      <alignment horizontal="right" vertical="top"/>
    </xf>
    <xf numFmtId="0" fontId="20" fillId="0" borderId="1" xfId="0" applyFont="1" applyBorder="1" applyAlignment="1">
      <alignment horizontal="right" vertical="top"/>
    </xf>
    <xf numFmtId="0" fontId="19" fillId="0" borderId="1" xfId="0" applyFont="1" applyBorder="1" applyAlignment="1">
      <alignment horizontal="right" vertical="top"/>
    </xf>
    <xf numFmtId="0" fontId="20" fillId="0" borderId="8" xfId="0" applyFont="1" applyBorder="1" applyAlignment="1">
      <alignment vertical="top"/>
    </xf>
    <xf numFmtId="0" fontId="20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19" fillId="0" borderId="8" xfId="0" applyFont="1" applyBorder="1" applyAlignment="1">
      <alignment horizontal="right" vertical="top"/>
    </xf>
    <xf numFmtId="0" fontId="21" fillId="0" borderId="1" xfId="0" applyFont="1" applyBorder="1" applyAlignment="1">
      <alignment horizontal="right" vertical="top"/>
    </xf>
    <xf numFmtId="0" fontId="5" fillId="0" borderId="10" xfId="0" quotePrefix="1" applyFont="1" applyBorder="1" applyAlignment="1">
      <alignment horizontal="right" vertical="top"/>
    </xf>
    <xf numFmtId="0" fontId="21" fillId="4" borderId="1" xfId="0" applyFont="1" applyFill="1" applyBorder="1" applyAlignment="1">
      <alignment horizontal="right" vertical="top"/>
    </xf>
    <xf numFmtId="0" fontId="5" fillId="4" borderId="1" xfId="0" applyFont="1" applyFill="1" applyBorder="1" applyAlignment="1">
      <alignment horizontal="right" vertical="top"/>
    </xf>
    <xf numFmtId="0" fontId="5" fillId="0" borderId="1" xfId="0" applyFont="1" applyBorder="1" applyAlignment="1">
      <alignment horizontal="right" vertical="top"/>
    </xf>
    <xf numFmtId="0" fontId="5" fillId="0" borderId="1" xfId="0" quotePrefix="1" applyFont="1" applyBorder="1" applyAlignment="1">
      <alignment vertical="top"/>
    </xf>
    <xf numFmtId="2" fontId="5" fillId="2" borderId="5" xfId="0" applyNumberFormat="1" applyFont="1" applyFill="1" applyBorder="1" applyAlignment="1">
      <alignment horizontal="center" vertical="top"/>
    </xf>
    <xf numFmtId="0" fontId="17" fillId="4" borderId="1" xfId="0" applyFont="1" applyFill="1" applyBorder="1"/>
    <xf numFmtId="0" fontId="2" fillId="4" borderId="1" xfId="0" applyFont="1" applyFill="1" applyBorder="1"/>
    <xf numFmtId="0" fontId="5" fillId="5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21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3" fillId="2" borderId="13" xfId="0" applyFont="1" applyFill="1" applyBorder="1" applyAlignment="1">
      <alignment vertical="top" wrapText="1"/>
    </xf>
    <xf numFmtId="0" fontId="5" fillId="5" borderId="13" xfId="0" applyFont="1" applyFill="1" applyBorder="1" applyAlignment="1">
      <alignment vertical="top"/>
    </xf>
    <xf numFmtId="0" fontId="5" fillId="0" borderId="8" xfId="0" applyFont="1" applyBorder="1" applyAlignment="1">
      <alignment vertical="top"/>
    </xf>
    <xf numFmtId="0" fontId="0" fillId="0" borderId="8" xfId="0" applyBorder="1" applyAlignment="1">
      <alignment vertical="top"/>
    </xf>
    <xf numFmtId="0" fontId="5" fillId="0" borderId="10" xfId="0" quotePrefix="1" applyFont="1" applyBorder="1" applyAlignment="1">
      <alignment vertical="top"/>
    </xf>
    <xf numFmtId="0" fontId="18" fillId="0" borderId="1" xfId="0" applyFont="1" applyBorder="1" applyAlignment="1">
      <alignment horizontal="right" vertical="top"/>
    </xf>
    <xf numFmtId="0" fontId="18" fillId="0" borderId="9" xfId="0" applyFont="1" applyBorder="1" applyAlignment="1">
      <alignment horizontal="right" vertical="top"/>
    </xf>
    <xf numFmtId="0" fontId="5" fillId="0" borderId="0" xfId="0" applyFont="1" applyAlignment="1">
      <alignment vertical="top"/>
    </xf>
    <xf numFmtId="2" fontId="0" fillId="0" borderId="0" xfId="0" applyNumberFormat="1" applyAlignment="1">
      <alignment vertical="top"/>
    </xf>
    <xf numFmtId="1" fontId="0" fillId="0" borderId="0" xfId="0" applyNumberFormat="1" applyAlignment="1">
      <alignment vertical="top"/>
    </xf>
    <xf numFmtId="0" fontId="6" fillId="0" borderId="0" xfId="0" applyFont="1" applyAlignment="1">
      <alignment vertical="top"/>
    </xf>
    <xf numFmtId="0" fontId="5" fillId="0" borderId="0" xfId="0" quotePrefix="1" applyFont="1" applyAlignment="1">
      <alignment vertical="top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9" fillId="0" borderId="0" xfId="0" applyFont="1" applyAlignment="1">
      <alignment vertical="top"/>
    </xf>
    <xf numFmtId="2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2" fontId="11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8" fillId="0" borderId="0" xfId="0" applyFont="1" applyAlignment="1">
      <alignment vertical="top"/>
    </xf>
    <xf numFmtId="2" fontId="2" fillId="0" borderId="0" xfId="0" applyNumberFormat="1" applyFont="1" applyAlignment="1">
      <alignment vertical="top"/>
    </xf>
    <xf numFmtId="0" fontId="19" fillId="0" borderId="0" xfId="0" applyFont="1" applyAlignment="1">
      <alignment vertical="top"/>
    </xf>
    <xf numFmtId="0" fontId="5" fillId="0" borderId="9" xfId="0" applyFont="1" applyBorder="1" applyAlignment="1">
      <alignment vertical="top"/>
    </xf>
    <xf numFmtId="0" fontId="17" fillId="4" borderId="1" xfId="2" applyFont="1" applyFill="1" applyBorder="1"/>
    <xf numFmtId="0" fontId="17" fillId="0" borderId="0" xfId="0" applyFont="1"/>
    <xf numFmtId="0" fontId="2" fillId="0" borderId="1" xfId="0" applyFont="1" applyBorder="1"/>
    <xf numFmtId="0" fontId="0" fillId="4" borderId="1" xfId="0" applyFill="1" applyBorder="1"/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22" fillId="6" borderId="5" xfId="0" applyFont="1" applyFill="1" applyBorder="1" applyAlignment="1">
      <alignment horizontal="center" vertical="top"/>
    </xf>
    <xf numFmtId="0" fontId="17" fillId="6" borderId="7" xfId="0" applyFont="1" applyFill="1" applyBorder="1" applyAlignment="1">
      <alignment horizontal="center" vertical="top"/>
    </xf>
    <xf numFmtId="0" fontId="2" fillId="4" borderId="1" xfId="14" applyFont="1" applyFill="1" applyBorder="1" applyAlignment="1">
      <alignment vertical="top"/>
    </xf>
    <xf numFmtId="2" fontId="5" fillId="2" borderId="7" xfId="0" applyNumberFormat="1" applyFont="1" applyFill="1" applyBorder="1" applyAlignment="1">
      <alignment horizontal="center" vertical="top"/>
    </xf>
    <xf numFmtId="0" fontId="5" fillId="4" borderId="1" xfId="0" quotePrefix="1" applyFont="1" applyFill="1" applyBorder="1" applyAlignment="1">
      <alignment vertical="top"/>
    </xf>
    <xf numFmtId="0" fontId="20" fillId="0" borderId="9" xfId="0" applyFont="1" applyBorder="1" applyAlignment="1">
      <alignment horizontal="right" vertical="top"/>
    </xf>
    <xf numFmtId="0" fontId="4" fillId="0" borderId="9" xfId="0" applyFont="1" applyBorder="1" applyAlignment="1">
      <alignment vertical="top"/>
    </xf>
    <xf numFmtId="0" fontId="19" fillId="0" borderId="9" xfId="0" applyFont="1" applyBorder="1" applyAlignment="1">
      <alignment vertical="top"/>
    </xf>
    <xf numFmtId="0" fontId="19" fillId="0" borderId="9" xfId="0" applyFont="1" applyBorder="1" applyAlignment="1">
      <alignment horizontal="right" vertical="top"/>
    </xf>
    <xf numFmtId="0" fontId="20" fillId="0" borderId="9" xfId="0" applyFont="1" applyBorder="1" applyAlignment="1">
      <alignment vertical="top"/>
    </xf>
    <xf numFmtId="0" fontId="21" fillId="5" borderId="6" xfId="0" applyFont="1" applyFill="1" applyBorder="1" applyAlignment="1">
      <alignment horizontal="center" vertical="top"/>
    </xf>
    <xf numFmtId="0" fontId="21" fillId="5" borderId="13" xfId="0" applyFont="1" applyFill="1" applyBorder="1" applyAlignment="1">
      <alignment horizontal="center" vertical="top"/>
    </xf>
    <xf numFmtId="0" fontId="21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21" fillId="0" borderId="9" xfId="0" applyFont="1" applyBorder="1" applyAlignment="1">
      <alignment horizontal="right" vertical="top"/>
    </xf>
    <xf numFmtId="0" fontId="21" fillId="0" borderId="9" xfId="0" applyFont="1" applyBorder="1" applyAlignment="1">
      <alignment vertical="top"/>
    </xf>
    <xf numFmtId="0" fontId="21" fillId="0" borderId="8" xfId="0" applyFont="1" applyBorder="1" applyAlignment="1">
      <alignment vertical="top"/>
    </xf>
    <xf numFmtId="0" fontId="21" fillId="0" borderId="0" xfId="0" applyFont="1" applyAlignment="1">
      <alignment horizontal="right" vertical="top"/>
    </xf>
    <xf numFmtId="0" fontId="21" fillId="0" borderId="8" xfId="0" applyFont="1" applyBorder="1" applyAlignment="1">
      <alignment horizontal="right" vertical="top"/>
    </xf>
    <xf numFmtId="0" fontId="24" fillId="0" borderId="8" xfId="0" applyFont="1" applyBorder="1" applyAlignment="1">
      <alignment vertical="top"/>
    </xf>
    <xf numFmtId="0" fontId="22" fillId="6" borderId="4" xfId="0" applyFont="1" applyFill="1" applyBorder="1" applyAlignment="1">
      <alignment horizontal="center" vertical="top"/>
    </xf>
    <xf numFmtId="0" fontId="20" fillId="0" borderId="0" xfId="0" applyFont="1" applyAlignment="1">
      <alignment horizontal="right" vertical="top"/>
    </xf>
    <xf numFmtId="0" fontId="2" fillId="4" borderId="1" xfId="16" applyFill="1" applyBorder="1"/>
    <xf numFmtId="0" fontId="4" fillId="0" borderId="1" xfId="0" applyFont="1" applyBorder="1" applyAlignment="1">
      <alignment horizontal="right" vertical="top"/>
    </xf>
    <xf numFmtId="0" fontId="4" fillId="0" borderId="8" xfId="0" applyFont="1" applyBorder="1" applyAlignment="1">
      <alignment vertical="top"/>
    </xf>
    <xf numFmtId="0" fontId="21" fillId="5" borderId="12" xfId="0" applyFont="1" applyFill="1" applyBorder="1" applyAlignment="1">
      <alignment horizontal="center" vertical="top"/>
    </xf>
    <xf numFmtId="0" fontId="18" fillId="0" borderId="0" xfId="0" applyFont="1" applyAlignment="1">
      <alignment horizontal="right" vertical="top"/>
    </xf>
    <xf numFmtId="0" fontId="25" fillId="0" borderId="9" xfId="0" applyFont="1" applyBorder="1" applyAlignment="1">
      <alignment horizontal="right" vertical="top"/>
    </xf>
    <xf numFmtId="0" fontId="17" fillId="0" borderId="1" xfId="0" applyFont="1" applyBorder="1"/>
    <xf numFmtId="0" fontId="3" fillId="2" borderId="2" xfId="0" applyFont="1" applyFill="1" applyBorder="1" applyAlignment="1">
      <alignment vertical="top" wrapText="1"/>
    </xf>
    <xf numFmtId="0" fontId="5" fillId="0" borderId="8" xfId="0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2" fillId="4" borderId="10" xfId="0" applyFont="1" applyFill="1" applyBorder="1"/>
    <xf numFmtId="0" fontId="4" fillId="0" borderId="9" xfId="0" applyFont="1" applyBorder="1" applyAlignment="1">
      <alignment horizontal="right" vertical="top"/>
    </xf>
    <xf numFmtId="0" fontId="21" fillId="2" borderId="6" xfId="0" applyFont="1" applyFill="1" applyBorder="1" applyAlignment="1">
      <alignment horizontal="center" vertical="top"/>
    </xf>
    <xf numFmtId="0" fontId="19" fillId="0" borderId="0" xfId="0" applyFont="1" applyAlignment="1">
      <alignment horizontal="right" vertical="top"/>
    </xf>
    <xf numFmtId="0" fontId="20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5" fillId="3" borderId="11" xfId="0" applyFont="1" applyFill="1" applyBorder="1" applyAlignment="1">
      <alignment horizontal="center" vertical="top"/>
    </xf>
    <xf numFmtId="15" fontId="5" fillId="5" borderId="5" xfId="0" quotePrefix="1" applyNumberFormat="1" applyFont="1" applyFill="1" applyBorder="1" applyAlignment="1">
      <alignment horizontal="center" vertical="top"/>
    </xf>
    <xf numFmtId="15" fontId="5" fillId="2" borderId="19" xfId="0" quotePrefix="1" applyNumberFormat="1" applyFont="1" applyFill="1" applyBorder="1" applyAlignment="1">
      <alignment horizontal="center" vertical="top"/>
    </xf>
    <xf numFmtId="15" fontId="5" fillId="5" borderId="11" xfId="0" quotePrefix="1" applyNumberFormat="1" applyFont="1" applyFill="1" applyBorder="1" applyAlignment="1">
      <alignment horizontal="center" vertical="top"/>
    </xf>
    <xf numFmtId="15" fontId="21" fillId="5" borderId="19" xfId="0" quotePrefix="1" applyNumberFormat="1" applyFont="1" applyFill="1" applyBorder="1" applyAlignment="1">
      <alignment horizontal="center" vertical="top"/>
    </xf>
    <xf numFmtId="15" fontId="5" fillId="5" borderId="20" xfId="0" quotePrefix="1" applyNumberFormat="1" applyFont="1" applyFill="1" applyBorder="1" applyAlignment="1">
      <alignment horizontal="center" vertical="top"/>
    </xf>
    <xf numFmtId="15" fontId="21" fillId="2" borderId="19" xfId="0" quotePrefix="1" applyNumberFormat="1" applyFont="1" applyFill="1" applyBorder="1" applyAlignment="1">
      <alignment horizontal="center" vertical="top"/>
    </xf>
    <xf numFmtId="0" fontId="5" fillId="3" borderId="20" xfId="0" applyFont="1" applyFill="1" applyBorder="1" applyAlignment="1">
      <alignment horizontal="center" vertical="top"/>
    </xf>
    <xf numFmtId="0" fontId="21" fillId="5" borderId="14" xfId="0" applyFont="1" applyFill="1" applyBorder="1" applyAlignment="1">
      <alignment horizontal="center" vertical="top" wrapText="1"/>
    </xf>
    <xf numFmtId="15" fontId="5" fillId="5" borderId="21" xfId="0" quotePrefix="1" applyNumberFormat="1" applyFont="1" applyFill="1" applyBorder="1" applyAlignment="1">
      <alignment horizontal="center" vertical="top"/>
    </xf>
    <xf numFmtId="0" fontId="26" fillId="7" borderId="24" xfId="0" applyFont="1" applyFill="1" applyBorder="1" applyAlignment="1">
      <alignment vertical="center"/>
    </xf>
    <xf numFmtId="0" fontId="5" fillId="0" borderId="26" xfId="0" applyFont="1" applyBorder="1" applyAlignment="1">
      <alignment vertical="top"/>
    </xf>
    <xf numFmtId="0" fontId="5" fillId="0" borderId="25" xfId="0" applyFont="1" applyBorder="1" applyAlignment="1">
      <alignment vertical="top"/>
    </xf>
    <xf numFmtId="0" fontId="21" fillId="0" borderId="26" xfId="0" applyFont="1" applyBorder="1" applyAlignment="1">
      <alignment vertical="top"/>
    </xf>
    <xf numFmtId="0" fontId="21" fillId="0" borderId="27" xfId="0" applyFont="1" applyBorder="1" applyAlignment="1">
      <alignment vertical="top"/>
    </xf>
    <xf numFmtId="0" fontId="20" fillId="0" borderId="27" xfId="0" applyFont="1" applyBorder="1" applyAlignment="1">
      <alignment vertical="top"/>
    </xf>
    <xf numFmtId="0" fontId="18" fillId="0" borderId="27" xfId="0" applyFont="1" applyBorder="1" applyAlignment="1">
      <alignment horizontal="right" vertical="top"/>
    </xf>
    <xf numFmtId="0" fontId="5" fillId="0" borderId="24" xfId="0" applyFont="1" applyBorder="1" applyAlignment="1">
      <alignment vertical="top"/>
    </xf>
    <xf numFmtId="2" fontId="0" fillId="0" borderId="24" xfId="0" applyNumberFormat="1" applyBorder="1" applyAlignment="1">
      <alignment vertical="top"/>
    </xf>
    <xf numFmtId="0" fontId="0" fillId="0" borderId="24" xfId="0" applyBorder="1" applyAlignment="1">
      <alignment vertical="top"/>
    </xf>
    <xf numFmtId="0" fontId="21" fillId="0" borderId="24" xfId="0" applyFont="1" applyBorder="1" applyAlignment="1">
      <alignment vertical="top"/>
    </xf>
    <xf numFmtId="0" fontId="4" fillId="0" borderId="24" xfId="0" applyFont="1" applyBorder="1" applyAlignment="1">
      <alignment vertical="top"/>
    </xf>
    <xf numFmtId="0" fontId="26" fillId="7" borderId="1" xfId="0" applyFont="1" applyFill="1" applyBorder="1" applyAlignment="1">
      <alignment vertical="center"/>
    </xf>
    <xf numFmtId="0" fontId="17" fillId="4" borderId="24" xfId="0" applyFont="1" applyFill="1" applyBorder="1" applyAlignment="1">
      <alignment vertical="top"/>
    </xf>
    <xf numFmtId="0" fontId="26" fillId="7" borderId="25" xfId="0" applyFont="1" applyFill="1" applyBorder="1" applyAlignment="1">
      <alignment vertical="center"/>
    </xf>
    <xf numFmtId="0" fontId="2" fillId="4" borderId="24" xfId="0" applyFont="1" applyFill="1" applyBorder="1" applyAlignment="1">
      <alignment vertical="top"/>
    </xf>
    <xf numFmtId="0" fontId="20" fillId="0" borderId="24" xfId="0" applyFont="1" applyBorder="1" applyAlignment="1">
      <alignment vertical="top"/>
    </xf>
    <xf numFmtId="0" fontId="5" fillId="0" borderId="27" xfId="0" applyFont="1" applyBorder="1" applyAlignment="1">
      <alignment vertical="top"/>
    </xf>
    <xf numFmtId="0" fontId="2" fillId="4" borderId="25" xfId="0" applyFont="1" applyFill="1" applyBorder="1"/>
    <xf numFmtId="0" fontId="5" fillId="0" borderId="25" xfId="0" applyFont="1" applyBorder="1" applyAlignment="1">
      <alignment horizontal="right" vertical="top"/>
    </xf>
    <xf numFmtId="0" fontId="20" fillId="0" borderId="25" xfId="0" applyFont="1" applyBorder="1" applyAlignment="1">
      <alignment vertical="top"/>
    </xf>
    <xf numFmtId="0" fontId="21" fillId="0" borderId="25" xfId="0" applyFont="1" applyBorder="1" applyAlignment="1">
      <alignment vertical="top"/>
    </xf>
    <xf numFmtId="0" fontId="2" fillId="4" borderId="24" xfId="0" applyFont="1" applyFill="1" applyBorder="1"/>
    <xf numFmtId="0" fontId="5" fillId="0" borderId="24" xfId="0" applyFont="1" applyBorder="1" applyAlignment="1">
      <alignment horizontal="right" vertical="top"/>
    </xf>
    <xf numFmtId="1" fontId="0" fillId="0" borderId="24" xfId="0" applyNumberFormat="1" applyBorder="1" applyAlignment="1">
      <alignment vertical="top"/>
    </xf>
    <xf numFmtId="0" fontId="18" fillId="0" borderId="24" xfId="0" applyFont="1" applyBorder="1" applyAlignment="1">
      <alignment horizontal="right" vertical="top"/>
    </xf>
    <xf numFmtId="0" fontId="5" fillId="5" borderId="5" xfId="0" applyFont="1" applyFill="1" applyBorder="1" applyAlignment="1">
      <alignment vertical="top"/>
    </xf>
    <xf numFmtId="2" fontId="5" fillId="2" borderId="12" xfId="0" applyNumberFormat="1" applyFont="1" applyFill="1" applyBorder="1" applyAlignment="1">
      <alignment horizontal="center" vertical="top"/>
    </xf>
    <xf numFmtId="0" fontId="5" fillId="3" borderId="29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0" fontId="18" fillId="5" borderId="12" xfId="0" applyFont="1" applyFill="1" applyBorder="1" applyAlignment="1">
      <alignment horizontal="center" vertical="top"/>
    </xf>
    <xf numFmtId="0" fontId="21" fillId="2" borderId="12" xfId="0" applyFont="1" applyFill="1" applyBorder="1" applyAlignment="1">
      <alignment horizontal="center" vertical="top"/>
    </xf>
    <xf numFmtId="0" fontId="21" fillId="5" borderId="28" xfId="0" applyFont="1" applyFill="1" applyBorder="1" applyAlignment="1">
      <alignment horizontal="center" vertical="top" wrapText="1"/>
    </xf>
    <xf numFmtId="0" fontId="0" fillId="6" borderId="12" xfId="0" applyFill="1" applyBorder="1" applyAlignment="1">
      <alignment horizontal="center" vertical="top"/>
    </xf>
    <xf numFmtId="0" fontId="4" fillId="6" borderId="29" xfId="0" applyFont="1" applyFill="1" applyBorder="1" applyAlignment="1">
      <alignment horizontal="center" vertical="top"/>
    </xf>
    <xf numFmtId="0" fontId="2" fillId="0" borderId="24" xfId="0" applyFont="1" applyBorder="1" applyAlignment="1">
      <alignment vertical="top"/>
    </xf>
    <xf numFmtId="0" fontId="5" fillId="0" borderId="24" xfId="0" quotePrefix="1" applyFont="1" applyBorder="1" applyAlignment="1">
      <alignment vertical="top"/>
    </xf>
    <xf numFmtId="0" fontId="21" fillId="0" borderId="25" xfId="0" applyFont="1" applyBorder="1" applyAlignment="1">
      <alignment horizontal="right" vertical="top"/>
    </xf>
    <xf numFmtId="0" fontId="20" fillId="0" borderId="25" xfId="0" applyFont="1" applyBorder="1" applyAlignment="1">
      <alignment horizontal="right" vertical="top"/>
    </xf>
    <xf numFmtId="0" fontId="21" fillId="0" borderId="27" xfId="0" applyFont="1" applyBorder="1" applyAlignment="1">
      <alignment horizontal="right" vertical="top"/>
    </xf>
    <xf numFmtId="0" fontId="20" fillId="0" borderId="27" xfId="0" applyFont="1" applyBorder="1" applyAlignment="1">
      <alignment horizontal="right" vertical="top"/>
    </xf>
    <xf numFmtId="0" fontId="21" fillId="0" borderId="24" xfId="0" applyFont="1" applyBorder="1" applyAlignment="1">
      <alignment horizontal="right" vertical="top"/>
    </xf>
    <xf numFmtId="0" fontId="20" fillId="0" borderId="24" xfId="0" applyFont="1" applyBorder="1" applyAlignment="1">
      <alignment horizontal="right" vertical="top"/>
    </xf>
    <xf numFmtId="0" fontId="5" fillId="0" borderId="33" xfId="0" applyFont="1" applyBorder="1" applyAlignment="1">
      <alignment horizontal="right" vertical="top"/>
    </xf>
    <xf numFmtId="0" fontId="5" fillId="0" borderId="34" xfId="0" applyFont="1" applyBorder="1" applyAlignment="1">
      <alignment vertical="top"/>
    </xf>
    <xf numFmtId="0" fontId="5" fillId="0" borderId="35" xfId="0" applyFont="1" applyBorder="1" applyAlignment="1">
      <alignment horizontal="right" vertical="top"/>
    </xf>
    <xf numFmtId="0" fontId="20" fillId="0" borderId="34" xfId="0" applyFont="1" applyBorder="1" applyAlignment="1">
      <alignment vertical="top"/>
    </xf>
    <xf numFmtId="0" fontId="21" fillId="0" borderId="34" xfId="0" applyFont="1" applyBorder="1" applyAlignment="1">
      <alignment vertical="top"/>
    </xf>
    <xf numFmtId="0" fontId="20" fillId="0" borderId="36" xfId="0" applyFont="1" applyBorder="1" applyAlignment="1">
      <alignment horizontal="right" vertical="top"/>
    </xf>
    <xf numFmtId="0" fontId="20" fillId="0" borderId="36" xfId="0" applyFont="1" applyBorder="1" applyAlignment="1">
      <alignment vertical="top"/>
    </xf>
    <xf numFmtId="0" fontId="20" fillId="0" borderId="31" xfId="0" applyFont="1" applyBorder="1" applyAlignment="1">
      <alignment vertical="top"/>
    </xf>
    <xf numFmtId="0" fontId="20" fillId="0" borderId="37" xfId="0" applyFont="1" applyBorder="1" applyAlignment="1">
      <alignment vertical="top"/>
    </xf>
    <xf numFmtId="0" fontId="20" fillId="0" borderId="31" xfId="0" applyFont="1" applyBorder="1" applyAlignment="1">
      <alignment horizontal="right" vertical="top"/>
    </xf>
    <xf numFmtId="0" fontId="20" fillId="0" borderId="10" xfId="0" applyFont="1" applyBorder="1" applyAlignment="1">
      <alignment horizontal="right" vertical="top"/>
    </xf>
    <xf numFmtId="0" fontId="20" fillId="0" borderId="34" xfId="0" applyFont="1" applyBorder="1" applyAlignment="1">
      <alignment horizontal="right" vertical="top"/>
    </xf>
    <xf numFmtId="0" fontId="21" fillId="0" borderId="34" xfId="0" applyFont="1" applyBorder="1" applyAlignment="1">
      <alignment horizontal="right" vertical="top"/>
    </xf>
    <xf numFmtId="0" fontId="21" fillId="0" borderId="26" xfId="0" applyFont="1" applyBorder="1" applyAlignment="1">
      <alignment horizontal="right" vertical="top"/>
    </xf>
    <xf numFmtId="0" fontId="19" fillId="0" borderId="25" xfId="0" applyFont="1" applyBorder="1" applyAlignment="1">
      <alignment horizontal="right" vertical="top"/>
    </xf>
    <xf numFmtId="0" fontId="19" fillId="0" borderId="24" xfId="0" applyFont="1" applyBorder="1" applyAlignment="1">
      <alignment horizontal="right" vertical="top"/>
    </xf>
    <xf numFmtId="15" fontId="21" fillId="5" borderId="23" xfId="0" quotePrefix="1" applyNumberFormat="1" applyFont="1" applyFill="1" applyBorder="1" applyAlignment="1">
      <alignment horizontal="center" vertical="top"/>
    </xf>
    <xf numFmtId="0" fontId="19" fillId="0" borderId="34" xfId="0" applyFont="1" applyBorder="1" applyAlignment="1">
      <alignment horizontal="right" vertical="top"/>
    </xf>
    <xf numFmtId="0" fontId="5" fillId="0" borderId="25" xfId="0" quotePrefix="1" applyFont="1" applyBorder="1" applyAlignment="1">
      <alignment vertical="top"/>
    </xf>
    <xf numFmtId="0" fontId="4" fillId="0" borderId="25" xfId="0" applyFont="1" applyBorder="1" applyAlignment="1">
      <alignment vertical="top"/>
    </xf>
    <xf numFmtId="0" fontId="4" fillId="0" borderId="27" xfId="0" applyFont="1" applyBorder="1" applyAlignment="1">
      <alignment vertical="top"/>
    </xf>
    <xf numFmtId="0" fontId="26" fillId="0" borderId="24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1" fillId="4" borderId="9" xfId="0" applyFont="1" applyFill="1" applyBorder="1" applyAlignment="1">
      <alignment horizontal="right" vertical="top"/>
    </xf>
    <xf numFmtId="0" fontId="2" fillId="0" borderId="15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15" fontId="5" fillId="5" borderId="39" xfId="0" quotePrefix="1" applyNumberFormat="1" applyFont="1" applyFill="1" applyBorder="1" applyAlignment="1">
      <alignment horizontal="center" vertical="top"/>
    </xf>
    <xf numFmtId="0" fontId="18" fillId="5" borderId="14" xfId="0" applyFont="1" applyFill="1" applyBorder="1" applyAlignment="1">
      <alignment horizontal="center" vertical="top"/>
    </xf>
    <xf numFmtId="15" fontId="5" fillId="5" borderId="4" xfId="0" quotePrefix="1" applyNumberFormat="1" applyFont="1" applyFill="1" applyBorder="1" applyAlignment="1">
      <alignment horizontal="center" vertical="top"/>
    </xf>
    <xf numFmtId="0" fontId="4" fillId="0" borderId="31" xfId="0" applyFont="1" applyBorder="1" applyAlignment="1">
      <alignment vertical="top"/>
    </xf>
    <xf numFmtId="0" fontId="26" fillId="0" borderId="0" xfId="0" applyFont="1" applyAlignment="1">
      <alignment vertical="center"/>
    </xf>
    <xf numFmtId="0" fontId="5" fillId="0" borderId="34" xfId="0" quotePrefix="1" applyFont="1" applyBorder="1" applyAlignment="1">
      <alignment vertical="top"/>
    </xf>
    <xf numFmtId="0" fontId="4" fillId="0" borderId="34" xfId="0" applyFont="1" applyBorder="1" applyAlignment="1">
      <alignment vertical="top"/>
    </xf>
    <xf numFmtId="0" fontId="4" fillId="0" borderId="37" xfId="0" applyFont="1" applyBorder="1" applyAlignment="1">
      <alignment vertical="top"/>
    </xf>
    <xf numFmtId="1" fontId="0" fillId="0" borderId="1" xfId="0" applyNumberFormat="1" applyBorder="1" applyAlignment="1">
      <alignment vertical="top"/>
    </xf>
    <xf numFmtId="0" fontId="20" fillId="0" borderId="40" xfId="0" applyFont="1" applyBorder="1" applyAlignment="1">
      <alignment horizontal="right" vertical="top"/>
    </xf>
    <xf numFmtId="0" fontId="5" fillId="0" borderId="34" xfId="0" applyFont="1" applyBorder="1" applyAlignment="1">
      <alignment horizontal="right" vertical="top"/>
    </xf>
    <xf numFmtId="0" fontId="20" fillId="0" borderId="37" xfId="0" applyFont="1" applyBorder="1" applyAlignment="1">
      <alignment horizontal="right" vertical="top"/>
    </xf>
    <xf numFmtId="15" fontId="21" fillId="5" borderId="13" xfId="0" quotePrefix="1" applyNumberFormat="1" applyFont="1" applyFill="1" applyBorder="1" applyAlignment="1">
      <alignment horizontal="center" vertical="top"/>
    </xf>
    <xf numFmtId="0" fontId="21" fillId="0" borderId="38" xfId="0" applyFont="1" applyBorder="1" applyAlignment="1">
      <alignment horizontal="right" vertical="top"/>
    </xf>
    <xf numFmtId="0" fontId="17" fillId="0" borderId="1" xfId="0" applyFont="1" applyBorder="1" applyAlignment="1">
      <alignment vertical="center"/>
    </xf>
    <xf numFmtId="0" fontId="2" fillId="4" borderId="8" xfId="0" applyFont="1" applyFill="1" applyBorder="1"/>
    <xf numFmtId="0" fontId="17" fillId="4" borderId="15" xfId="0" applyFont="1" applyFill="1" applyBorder="1" applyAlignment="1">
      <alignment vertical="top"/>
    </xf>
    <xf numFmtId="0" fontId="17" fillId="4" borderId="10" xfId="0" applyFont="1" applyFill="1" applyBorder="1" applyAlignment="1">
      <alignment vertical="top"/>
    </xf>
    <xf numFmtId="0" fontId="4" fillId="6" borderId="12" xfId="0" applyFont="1" applyFill="1" applyBorder="1" applyAlignment="1">
      <alignment horizontal="center" vertical="top"/>
    </xf>
    <xf numFmtId="0" fontId="17" fillId="4" borderId="8" xfId="0" applyFont="1" applyFill="1" applyBorder="1" applyAlignment="1">
      <alignment vertical="top"/>
    </xf>
    <xf numFmtId="0" fontId="20" fillId="0" borderId="10" xfId="0" applyFont="1" applyBorder="1" applyAlignment="1">
      <alignment vertical="top"/>
    </xf>
    <xf numFmtId="0" fontId="18" fillId="5" borderId="7" xfId="0" applyFont="1" applyFill="1" applyBorder="1" applyAlignment="1">
      <alignment horizontal="center" vertical="top"/>
    </xf>
    <xf numFmtId="0" fontId="21" fillId="5" borderId="7" xfId="0" applyFont="1" applyFill="1" applyBorder="1" applyAlignment="1">
      <alignment horizontal="center" vertical="top"/>
    </xf>
    <xf numFmtId="0" fontId="20" fillId="0" borderId="43" xfId="0" applyFont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26" fillId="0" borderId="1" xfId="0" applyFont="1" applyBorder="1"/>
    <xf numFmtId="0" fontId="26" fillId="0" borderId="0" xfId="0" applyFont="1"/>
    <xf numFmtId="0" fontId="2" fillId="0" borderId="8" xfId="0" applyFont="1" applyBorder="1" applyAlignment="1">
      <alignment vertical="top"/>
    </xf>
    <xf numFmtId="0" fontId="26" fillId="0" borderId="8" xfId="0" applyFont="1" applyBorder="1" applyAlignment="1">
      <alignment vertical="center"/>
    </xf>
    <xf numFmtId="0" fontId="17" fillId="0" borderId="24" xfId="0" applyFont="1" applyBorder="1"/>
    <xf numFmtId="0" fontId="2" fillId="4" borderId="0" xfId="0" applyFont="1" applyFill="1"/>
    <xf numFmtId="0" fontId="21" fillId="4" borderId="24" xfId="0" applyFont="1" applyFill="1" applyBorder="1" applyAlignment="1">
      <alignment horizontal="right" vertical="top"/>
    </xf>
    <xf numFmtId="0" fontId="17" fillId="4" borderId="25" xfId="0" applyFont="1" applyFill="1" applyBorder="1" applyAlignment="1">
      <alignment vertical="top"/>
    </xf>
    <xf numFmtId="0" fontId="5" fillId="0" borderId="32" xfId="0" applyFont="1" applyBorder="1" applyAlignment="1">
      <alignment horizontal="right" vertical="top"/>
    </xf>
    <xf numFmtId="0" fontId="20" fillId="0" borderId="30" xfId="0" applyFont="1" applyBorder="1" applyAlignment="1">
      <alignment vertical="top"/>
    </xf>
    <xf numFmtId="0" fontId="24" fillId="0" borderId="9" xfId="0" applyFont="1" applyBorder="1" applyAlignment="1">
      <alignment horizontal="right" vertical="top"/>
    </xf>
    <xf numFmtId="0" fontId="17" fillId="4" borderId="30" xfId="0" applyFont="1" applyFill="1" applyBorder="1" applyAlignment="1">
      <alignment vertical="top"/>
    </xf>
    <xf numFmtId="0" fontId="26" fillId="0" borderId="8" xfId="0" applyFont="1" applyBorder="1"/>
    <xf numFmtId="0" fontId="26" fillId="0" borderId="25" xfId="0" applyFont="1" applyBorder="1" applyAlignment="1">
      <alignment vertical="center"/>
    </xf>
    <xf numFmtId="0" fontId="0" fillId="0" borderId="1" xfId="0" applyBorder="1"/>
    <xf numFmtId="0" fontId="5" fillId="4" borderId="24" xfId="0" quotePrefix="1" applyFont="1" applyFill="1" applyBorder="1" applyAlignment="1">
      <alignment horizontal="right" vertical="top"/>
    </xf>
    <xf numFmtId="0" fontId="26" fillId="0" borderId="24" xfId="0" applyFont="1" applyBorder="1"/>
    <xf numFmtId="0" fontId="26" fillId="4" borderId="1" xfId="0" applyFont="1" applyFill="1" applyBorder="1"/>
    <xf numFmtId="0" fontId="17" fillId="4" borderId="8" xfId="0" applyFont="1" applyFill="1" applyBorder="1"/>
    <xf numFmtId="0" fontId="2" fillId="0" borderId="8" xfId="0" applyFont="1" applyBorder="1"/>
    <xf numFmtId="0" fontId="2" fillId="4" borderId="26" xfId="0" applyFont="1" applyFill="1" applyBorder="1"/>
    <xf numFmtId="0" fontId="26" fillId="0" borderId="10" xfId="0" applyFont="1" applyBorder="1" applyAlignment="1">
      <alignment vertical="center"/>
    </xf>
    <xf numFmtId="0" fontId="2" fillId="0" borderId="34" xfId="0" applyFont="1" applyBorder="1"/>
    <xf numFmtId="0" fontId="18" fillId="5" borderId="29" xfId="0" applyFont="1" applyFill="1" applyBorder="1" applyAlignment="1">
      <alignment horizontal="center" vertical="top"/>
    </xf>
    <xf numFmtId="0" fontId="21" fillId="5" borderId="29" xfId="0" applyFont="1" applyFill="1" applyBorder="1" applyAlignment="1">
      <alignment horizontal="center" vertical="top"/>
    </xf>
    <xf numFmtId="0" fontId="17" fillId="0" borderId="24" xfId="0" applyFont="1" applyBorder="1" applyAlignment="1">
      <alignment vertical="top"/>
    </xf>
    <xf numFmtId="0" fontId="2" fillId="4" borderId="34" xfId="0" applyFont="1" applyFill="1" applyBorder="1"/>
    <xf numFmtId="0" fontId="5" fillId="4" borderId="1" xfId="0" quotePrefix="1" applyFont="1" applyFill="1" applyBorder="1" applyAlignment="1">
      <alignment horizontal="right" vertical="top"/>
    </xf>
    <xf numFmtId="0" fontId="21" fillId="4" borderId="1" xfId="0" quotePrefix="1" applyFont="1" applyFill="1" applyBorder="1" applyAlignment="1">
      <alignment horizontal="right" vertical="top"/>
    </xf>
    <xf numFmtId="0" fontId="26" fillId="0" borderId="26" xfId="0" applyFont="1" applyBorder="1" applyAlignment="1">
      <alignment vertical="center"/>
    </xf>
    <xf numFmtId="0" fontId="2" fillId="0" borderId="25" xfId="0" applyFont="1" applyBorder="1" applyAlignment="1">
      <alignment vertical="top"/>
    </xf>
    <xf numFmtId="0" fontId="17" fillId="0" borderId="24" xfId="0" applyFont="1" applyBorder="1" applyAlignment="1">
      <alignment vertical="center"/>
    </xf>
    <xf numFmtId="0" fontId="26" fillId="0" borderId="48" xfId="0" applyFont="1" applyBorder="1" applyAlignment="1">
      <alignment vertical="center"/>
    </xf>
    <xf numFmtId="0" fontId="17" fillId="0" borderId="8" xfId="0" applyFont="1" applyBorder="1"/>
    <xf numFmtId="0" fontId="17" fillId="4" borderId="25" xfId="0" applyFont="1" applyFill="1" applyBorder="1"/>
    <xf numFmtId="0" fontId="21" fillId="4" borderId="34" xfId="0" applyFont="1" applyFill="1" applyBorder="1" applyAlignment="1">
      <alignment horizontal="right" vertical="top"/>
    </xf>
    <xf numFmtId="0" fontId="19" fillId="0" borderId="24" xfId="0" applyFont="1" applyBorder="1" applyAlignment="1">
      <alignment vertical="top"/>
    </xf>
    <xf numFmtId="0" fontId="2" fillId="4" borderId="41" xfId="0" applyFont="1" applyFill="1" applyBorder="1"/>
    <xf numFmtId="0" fontId="2" fillId="4" borderId="34" xfId="16" applyFill="1" applyBorder="1"/>
    <xf numFmtId="0" fontId="17" fillId="4" borderId="42" xfId="0" applyFont="1" applyFill="1" applyBorder="1" applyAlignment="1">
      <alignment vertical="top"/>
    </xf>
    <xf numFmtId="0" fontId="2" fillId="4" borderId="27" xfId="24" applyFill="1" applyBorder="1" applyAlignment="1">
      <alignment vertical="top"/>
    </xf>
    <xf numFmtId="0" fontId="2" fillId="4" borderId="25" xfId="24" applyFill="1" applyBorder="1" applyAlignment="1">
      <alignment vertical="top"/>
    </xf>
    <xf numFmtId="0" fontId="2" fillId="4" borderId="25" xfId="0" applyFont="1" applyFill="1" applyBorder="1" applyAlignment="1">
      <alignment vertical="top"/>
    </xf>
    <xf numFmtId="0" fontId="26" fillId="0" borderId="43" xfId="0" applyFont="1" applyBorder="1"/>
    <xf numFmtId="0" fontId="26" fillId="0" borderId="47" xfId="0" applyFont="1" applyBorder="1"/>
    <xf numFmtId="0" fontId="18" fillId="0" borderId="25" xfId="0" applyFont="1" applyBorder="1" applyAlignment="1">
      <alignment horizontal="right" vertical="top"/>
    </xf>
    <xf numFmtId="2" fontId="0" fillId="0" borderId="9" xfId="0" applyNumberFormat="1" applyBorder="1" applyAlignment="1">
      <alignment vertical="top"/>
    </xf>
    <xf numFmtId="0" fontId="2" fillId="4" borderId="38" xfId="0" applyFont="1" applyFill="1" applyBorder="1" applyAlignment="1">
      <alignment vertical="top"/>
    </xf>
    <xf numFmtId="0" fontId="5" fillId="0" borderId="8" xfId="0" quotePrefix="1" applyFont="1" applyBorder="1" applyAlignment="1">
      <alignment vertical="top"/>
    </xf>
    <xf numFmtId="0" fontId="5" fillId="2" borderId="4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2" fontId="13" fillId="6" borderId="5" xfId="0" applyNumberFormat="1" applyFont="1" applyFill="1" applyBorder="1" applyAlignment="1">
      <alignment horizontal="center" vertical="top" wrapText="1"/>
    </xf>
    <xf numFmtId="2" fontId="13" fillId="6" borderId="29" xfId="0" applyNumberFormat="1" applyFont="1" applyFill="1" applyBorder="1" applyAlignment="1">
      <alignment horizontal="center" vertical="top" wrapText="1"/>
    </xf>
    <xf numFmtId="2" fontId="13" fillId="6" borderId="4" xfId="0" applyNumberFormat="1" applyFont="1" applyFill="1" applyBorder="1" applyAlignment="1">
      <alignment horizontal="center" vertical="top" wrapText="1"/>
    </xf>
    <xf numFmtId="2" fontId="13" fillId="6" borderId="6" xfId="0" applyNumberFormat="1" applyFont="1" applyFill="1" applyBorder="1" applyAlignment="1">
      <alignment horizontal="center" vertical="top" wrapText="1"/>
    </xf>
    <xf numFmtId="0" fontId="13" fillId="6" borderId="4" xfId="0" applyFont="1" applyFill="1" applyBorder="1" applyAlignment="1">
      <alignment horizontal="center" vertical="top" wrapText="1"/>
    </xf>
    <xf numFmtId="0" fontId="13" fillId="6" borderId="6" xfId="0" applyFont="1" applyFill="1" applyBorder="1" applyAlignment="1">
      <alignment horizontal="center" vertical="top" wrapText="1"/>
    </xf>
    <xf numFmtId="2" fontId="13" fillId="6" borderId="7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center" vertical="top"/>
    </xf>
    <xf numFmtId="0" fontId="5" fillId="2" borderId="28" xfId="0" applyFont="1" applyFill="1" applyBorder="1" applyAlignment="1">
      <alignment horizontal="center" vertical="top"/>
    </xf>
    <xf numFmtId="0" fontId="5" fillId="2" borderId="17" xfId="0" applyFont="1" applyFill="1" applyBorder="1" applyAlignment="1">
      <alignment horizontal="center" vertical="top"/>
    </xf>
    <xf numFmtId="0" fontId="5" fillId="2" borderId="18" xfId="0" applyFont="1" applyFill="1" applyBorder="1" applyAlignment="1">
      <alignment horizontal="center" vertical="top"/>
    </xf>
    <xf numFmtId="0" fontId="13" fillId="6" borderId="11" xfId="0" applyFont="1" applyFill="1" applyBorder="1" applyAlignment="1">
      <alignment horizontal="center" vertical="top" wrapText="1"/>
    </xf>
    <xf numFmtId="0" fontId="13" fillId="6" borderId="14" xfId="0" applyFont="1" applyFill="1" applyBorder="1" applyAlignment="1">
      <alignment horizontal="center" vertical="top" wrapText="1"/>
    </xf>
    <xf numFmtId="0" fontId="22" fillId="6" borderId="21" xfId="0" applyFont="1" applyFill="1" applyBorder="1" applyAlignment="1">
      <alignment horizontal="center" vertical="top"/>
    </xf>
    <xf numFmtId="0" fontId="22" fillId="6" borderId="22" xfId="0" applyFont="1" applyFill="1" applyBorder="1" applyAlignment="1">
      <alignment horizontal="center" vertical="top"/>
    </xf>
    <xf numFmtId="2" fontId="13" fillId="6" borderId="12" xfId="0" applyNumberFormat="1" applyFont="1" applyFill="1" applyBorder="1" applyAlignment="1">
      <alignment horizontal="center" vertical="top" wrapText="1"/>
    </xf>
    <xf numFmtId="0" fontId="13" fillId="6" borderId="12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top"/>
    </xf>
    <xf numFmtId="0" fontId="17" fillId="0" borderId="8" xfId="0" applyFont="1" applyBorder="1" applyAlignment="1">
      <alignment vertical="top"/>
    </xf>
    <xf numFmtId="0" fontId="20" fillId="0" borderId="0" xfId="0" applyFont="1" applyBorder="1" applyAlignment="1">
      <alignment vertical="top"/>
    </xf>
    <xf numFmtId="0" fontId="2" fillId="4" borderId="38" xfId="0" applyFont="1" applyFill="1" applyBorder="1"/>
    <xf numFmtId="0" fontId="2" fillId="4" borderId="51" xfId="0" applyFont="1" applyFill="1" applyBorder="1" applyAlignment="1">
      <alignment vertical="top"/>
    </xf>
    <xf numFmtId="0" fontId="2" fillId="4" borderId="49" xfId="0" applyFont="1" applyFill="1" applyBorder="1"/>
    <xf numFmtId="0" fontId="2" fillId="4" borderId="52" xfId="0" applyFont="1" applyFill="1" applyBorder="1" applyAlignment="1">
      <alignment vertical="top"/>
    </xf>
    <xf numFmtId="0" fontId="2" fillId="4" borderId="50" xfId="0" applyFont="1" applyFill="1" applyBorder="1"/>
    <xf numFmtId="0" fontId="2" fillId="4" borderId="24" xfId="10" applyFill="1" applyBorder="1"/>
    <xf numFmtId="0" fontId="26" fillId="0" borderId="34" xfId="0" applyFont="1" applyBorder="1" applyAlignment="1">
      <alignment vertical="center"/>
    </xf>
    <xf numFmtId="0" fontId="4" fillId="0" borderId="34" xfId="0" applyFont="1" applyBorder="1" applyAlignment="1">
      <alignment horizontal="right" vertical="top"/>
    </xf>
    <xf numFmtId="0" fontId="25" fillId="0" borderId="9" xfId="0" applyFont="1" applyBorder="1" applyAlignment="1">
      <alignment vertical="top"/>
    </xf>
    <xf numFmtId="0" fontId="0" fillId="0" borderId="26" xfId="0" applyBorder="1" applyAlignment="1">
      <alignment vertical="top"/>
    </xf>
    <xf numFmtId="0" fontId="17" fillId="4" borderId="10" xfId="0" applyFont="1" applyFill="1" applyBorder="1"/>
    <xf numFmtId="0" fontId="2" fillId="4" borderId="37" xfId="0" applyFont="1" applyFill="1" applyBorder="1"/>
    <xf numFmtId="0" fontId="21" fillId="0" borderId="38" xfId="0" applyFont="1" applyBorder="1" applyAlignment="1">
      <alignment vertical="top"/>
    </xf>
    <xf numFmtId="0" fontId="20" fillId="0" borderId="43" xfId="0" applyFont="1" applyBorder="1" applyAlignment="1">
      <alignment vertical="top"/>
    </xf>
    <xf numFmtId="0" fontId="2" fillId="4" borderId="15" xfId="0" applyFont="1" applyFill="1" applyBorder="1"/>
    <xf numFmtId="0" fontId="26" fillId="0" borderId="30" xfId="0" applyFont="1" applyBorder="1" applyAlignment="1">
      <alignment vertical="center"/>
    </xf>
    <xf numFmtId="0" fontId="20" fillId="0" borderId="0" xfId="0" applyFont="1" applyBorder="1" applyAlignment="1">
      <alignment horizontal="right" vertical="top"/>
    </xf>
    <xf numFmtId="0" fontId="2" fillId="4" borderId="44" xfId="0" applyFont="1" applyFill="1" applyBorder="1" applyAlignment="1">
      <alignment vertical="top"/>
    </xf>
    <xf numFmtId="0" fontId="2" fillId="0" borderId="16" xfId="0" applyFont="1" applyBorder="1"/>
    <xf numFmtId="0" fontId="2" fillId="0" borderId="0" xfId="0" applyFont="1" applyBorder="1" applyAlignment="1">
      <alignment vertical="top"/>
    </xf>
    <xf numFmtId="0" fontId="2" fillId="0" borderId="41" xfId="0" applyFont="1" applyBorder="1"/>
    <xf numFmtId="0" fontId="2" fillId="4" borderId="46" xfId="0" applyFont="1" applyFill="1" applyBorder="1" applyAlignment="1">
      <alignment vertical="top"/>
    </xf>
    <xf numFmtId="15" fontId="17" fillId="4" borderId="25" xfId="0" applyNumberFormat="1" applyFont="1" applyFill="1" applyBorder="1" applyAlignment="1">
      <alignment vertical="top"/>
    </xf>
    <xf numFmtId="0" fontId="2" fillId="4" borderId="45" xfId="0" applyFont="1" applyFill="1" applyBorder="1" applyAlignment="1">
      <alignment vertical="top"/>
    </xf>
    <xf numFmtId="0" fontId="5" fillId="4" borderId="24" xfId="0" applyFont="1" applyFill="1" applyBorder="1" applyAlignment="1">
      <alignment horizontal="right" vertical="top"/>
    </xf>
    <xf numFmtId="0" fontId="19" fillId="0" borderId="34" xfId="0" applyFont="1" applyBorder="1" applyAlignment="1">
      <alignment vertical="top"/>
    </xf>
    <xf numFmtId="0" fontId="2" fillId="0" borderId="34" xfId="0" applyFont="1" applyBorder="1" applyAlignment="1">
      <alignment vertical="top"/>
    </xf>
    <xf numFmtId="0" fontId="21" fillId="0" borderId="9" xfId="0" quotePrefix="1" applyFont="1" applyBorder="1" applyAlignment="1">
      <alignment horizontal="right" vertical="top"/>
    </xf>
    <xf numFmtId="0" fontId="4" fillId="0" borderId="0" xfId="0" applyFont="1" applyBorder="1" applyAlignment="1">
      <alignment vertical="top"/>
    </xf>
  </cellXfs>
  <cellStyles count="27">
    <cellStyle name="Hyperlink 2" xfId="1" xr:uid="{00000000-0005-0000-0000-000000000000}"/>
    <cellStyle name="Normal" xfId="0" builtinId="0"/>
    <cellStyle name="Normal 10" xfId="2" xr:uid="{00000000-0005-0000-0000-000002000000}"/>
    <cellStyle name="Normal 12" xfId="26" xr:uid="{6956E177-FED0-4889-A7D2-5ED7B10752C6}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3 2" xfId="6" xr:uid="{00000000-0005-0000-0000-000006000000}"/>
    <cellStyle name="Normal 3 3" xfId="7" xr:uid="{00000000-0005-0000-0000-000007000000}"/>
    <cellStyle name="Normal 3 4" xfId="8" xr:uid="{00000000-0005-0000-0000-000008000000}"/>
    <cellStyle name="Normal 4" xfId="9" xr:uid="{00000000-0005-0000-0000-000009000000}"/>
    <cellStyle name="Normal 4 2" xfId="10" xr:uid="{00000000-0005-0000-0000-00000A000000}"/>
    <cellStyle name="Normal 4 3" xfId="11" xr:uid="{00000000-0005-0000-0000-00000B000000}"/>
    <cellStyle name="Normal 4 4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3" xfId="17" xr:uid="{00000000-0005-0000-0000-000011000000}"/>
    <cellStyle name="Normal 7" xfId="18" xr:uid="{00000000-0005-0000-0000-000012000000}"/>
    <cellStyle name="Normal 7 2" xfId="19" xr:uid="{00000000-0005-0000-0000-000013000000}"/>
    <cellStyle name="Normal 8" xfId="20" xr:uid="{00000000-0005-0000-0000-000014000000}"/>
    <cellStyle name="Normal 8 2" xfId="21" xr:uid="{00000000-0005-0000-0000-000015000000}"/>
    <cellStyle name="Normal 8 3" xfId="22" xr:uid="{00000000-0005-0000-0000-000016000000}"/>
    <cellStyle name="Normal 8 4" xfId="23" xr:uid="{00000000-0005-0000-0000-000017000000}"/>
    <cellStyle name="Normal 9" xfId="24" xr:uid="{00000000-0005-0000-0000-000018000000}"/>
    <cellStyle name="Normal 9 2" xfId="25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1123950</xdr:colOff>
      <xdr:row>307</xdr:row>
      <xdr:rowOff>0</xdr:rowOff>
    </xdr:from>
    <xdr:to>
      <xdr:col>0</xdr:col>
      <xdr:colOff>1123950</xdr:colOff>
      <xdr:row>308</xdr:row>
      <xdr:rowOff>28577</xdr:rowOff>
    </xdr:to>
    <xdr:sp macro="" textlink="">
      <xdr:nvSpPr>
        <xdr:cNvPr id="146908" name="Text Box 4">
          <a:extLst>
            <a:ext uri="{FF2B5EF4-FFF2-40B4-BE49-F238E27FC236}">
              <a16:creationId xmlns:a16="http://schemas.microsoft.com/office/drawing/2014/main" id="{763249FC-A337-4499-C861-5E3896F324EC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0" cy="211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1123950</xdr:colOff>
      <xdr:row>308</xdr:row>
      <xdr:rowOff>66677</xdr:rowOff>
    </xdr:to>
    <xdr:sp macro="" textlink="">
      <xdr:nvSpPr>
        <xdr:cNvPr id="146909" name="Text Box 4">
          <a:extLst>
            <a:ext uri="{FF2B5EF4-FFF2-40B4-BE49-F238E27FC236}">
              <a16:creationId xmlns:a16="http://schemas.microsoft.com/office/drawing/2014/main" id="{32AD222A-7BB3-756D-D390-C92C0309BB50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0" cy="249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1123950</xdr:colOff>
      <xdr:row>308</xdr:row>
      <xdr:rowOff>66677</xdr:rowOff>
    </xdr:to>
    <xdr:sp macro="" textlink="">
      <xdr:nvSpPr>
        <xdr:cNvPr id="146910" name="Text Box 4">
          <a:extLst>
            <a:ext uri="{FF2B5EF4-FFF2-40B4-BE49-F238E27FC236}">
              <a16:creationId xmlns:a16="http://schemas.microsoft.com/office/drawing/2014/main" id="{CB8335EB-1DE1-1963-B452-FAD2FBA493CA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0" cy="249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1123950</xdr:colOff>
      <xdr:row>308</xdr:row>
      <xdr:rowOff>66677</xdr:rowOff>
    </xdr:to>
    <xdr:sp macro="" textlink="">
      <xdr:nvSpPr>
        <xdr:cNvPr id="146911" name="Text Box 4">
          <a:extLst>
            <a:ext uri="{FF2B5EF4-FFF2-40B4-BE49-F238E27FC236}">
              <a16:creationId xmlns:a16="http://schemas.microsoft.com/office/drawing/2014/main" id="{30F11156-AF25-4A0E-C8B3-CB6EE0569702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0" cy="249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1123950</xdr:colOff>
      <xdr:row>308</xdr:row>
      <xdr:rowOff>28577</xdr:rowOff>
    </xdr:to>
    <xdr:sp macro="" textlink="">
      <xdr:nvSpPr>
        <xdr:cNvPr id="146912" name="Text Box 4">
          <a:extLst>
            <a:ext uri="{FF2B5EF4-FFF2-40B4-BE49-F238E27FC236}">
              <a16:creationId xmlns:a16="http://schemas.microsoft.com/office/drawing/2014/main" id="{7C166F55-7544-30D0-B6F0-77BCA2449C4E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0" cy="211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1123950</xdr:colOff>
      <xdr:row>308</xdr:row>
      <xdr:rowOff>66677</xdr:rowOff>
    </xdr:to>
    <xdr:sp macro="" textlink="">
      <xdr:nvSpPr>
        <xdr:cNvPr id="146913" name="Text Box 4">
          <a:extLst>
            <a:ext uri="{FF2B5EF4-FFF2-40B4-BE49-F238E27FC236}">
              <a16:creationId xmlns:a16="http://schemas.microsoft.com/office/drawing/2014/main" id="{3B1395C5-E5FA-5C02-5BCC-247CA91859D0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0" cy="249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1123950</xdr:colOff>
      <xdr:row>308</xdr:row>
      <xdr:rowOff>28577</xdr:rowOff>
    </xdr:to>
    <xdr:sp macro="" textlink="">
      <xdr:nvSpPr>
        <xdr:cNvPr id="146914" name="Text Box 4">
          <a:extLst>
            <a:ext uri="{FF2B5EF4-FFF2-40B4-BE49-F238E27FC236}">
              <a16:creationId xmlns:a16="http://schemas.microsoft.com/office/drawing/2014/main" id="{388FF883-871A-8CF0-047F-1B59D969F257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0" cy="211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1123950</xdr:colOff>
      <xdr:row>308</xdr:row>
      <xdr:rowOff>28577</xdr:rowOff>
    </xdr:to>
    <xdr:sp macro="" textlink="">
      <xdr:nvSpPr>
        <xdr:cNvPr id="146915" name="Text Box 4">
          <a:extLst>
            <a:ext uri="{FF2B5EF4-FFF2-40B4-BE49-F238E27FC236}">
              <a16:creationId xmlns:a16="http://schemas.microsoft.com/office/drawing/2014/main" id="{CD97C67D-A324-F078-CA04-0E2D587E0DAE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0" cy="211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1123950</xdr:colOff>
      <xdr:row>308</xdr:row>
      <xdr:rowOff>66677</xdr:rowOff>
    </xdr:to>
    <xdr:sp macro="" textlink="">
      <xdr:nvSpPr>
        <xdr:cNvPr id="146916" name="Text Box 4">
          <a:extLst>
            <a:ext uri="{FF2B5EF4-FFF2-40B4-BE49-F238E27FC236}">
              <a16:creationId xmlns:a16="http://schemas.microsoft.com/office/drawing/2014/main" id="{2416DDAF-7E22-3EBF-0802-169CC6EDEEDD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0" cy="249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1123950</xdr:colOff>
      <xdr:row>308</xdr:row>
      <xdr:rowOff>66677</xdr:rowOff>
    </xdr:to>
    <xdr:sp macro="" textlink="">
      <xdr:nvSpPr>
        <xdr:cNvPr id="146917" name="Text Box 4">
          <a:extLst>
            <a:ext uri="{FF2B5EF4-FFF2-40B4-BE49-F238E27FC236}">
              <a16:creationId xmlns:a16="http://schemas.microsoft.com/office/drawing/2014/main" id="{0B0FA93C-C14E-08D7-184E-156BDCF544DA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0" cy="249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1123950</xdr:colOff>
      <xdr:row>308</xdr:row>
      <xdr:rowOff>66677</xdr:rowOff>
    </xdr:to>
    <xdr:sp macro="" textlink="">
      <xdr:nvSpPr>
        <xdr:cNvPr id="146918" name="Text Box 4">
          <a:extLst>
            <a:ext uri="{FF2B5EF4-FFF2-40B4-BE49-F238E27FC236}">
              <a16:creationId xmlns:a16="http://schemas.microsoft.com/office/drawing/2014/main" id="{E37EEF6B-5ED8-87A1-2CC2-4FC3356995E7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0" cy="249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1123950</xdr:colOff>
      <xdr:row>308</xdr:row>
      <xdr:rowOff>28577</xdr:rowOff>
    </xdr:to>
    <xdr:sp macro="" textlink="">
      <xdr:nvSpPr>
        <xdr:cNvPr id="146919" name="Text Box 4">
          <a:extLst>
            <a:ext uri="{FF2B5EF4-FFF2-40B4-BE49-F238E27FC236}">
              <a16:creationId xmlns:a16="http://schemas.microsoft.com/office/drawing/2014/main" id="{2CFF960E-6341-DDD0-56DE-A469046C44EA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0" cy="211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1152525</xdr:colOff>
      <xdr:row>308</xdr:row>
      <xdr:rowOff>47627</xdr:rowOff>
    </xdr:to>
    <xdr:sp macro="" textlink="">
      <xdr:nvSpPr>
        <xdr:cNvPr id="146920" name="Text Box 4">
          <a:extLst>
            <a:ext uri="{FF2B5EF4-FFF2-40B4-BE49-F238E27FC236}">
              <a16:creationId xmlns:a16="http://schemas.microsoft.com/office/drawing/2014/main" id="{1750E2CA-79F8-2135-42DE-8DBF42250127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2857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1152525</xdr:colOff>
      <xdr:row>308</xdr:row>
      <xdr:rowOff>47627</xdr:rowOff>
    </xdr:to>
    <xdr:sp macro="" textlink="">
      <xdr:nvSpPr>
        <xdr:cNvPr id="146921" name="Text Box 4">
          <a:extLst>
            <a:ext uri="{FF2B5EF4-FFF2-40B4-BE49-F238E27FC236}">
              <a16:creationId xmlns:a16="http://schemas.microsoft.com/office/drawing/2014/main" id="{6737C4E7-EA55-4667-8947-986B2D63F416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2857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22" name="Text Box 4">
          <a:extLst>
            <a:ext uri="{FF2B5EF4-FFF2-40B4-BE49-F238E27FC236}">
              <a16:creationId xmlns:a16="http://schemas.microsoft.com/office/drawing/2014/main" id="{89081226-F296-9AD7-7413-7F7E5879B55B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23" name="Text Box 4">
          <a:extLst>
            <a:ext uri="{FF2B5EF4-FFF2-40B4-BE49-F238E27FC236}">
              <a16:creationId xmlns:a16="http://schemas.microsoft.com/office/drawing/2014/main" id="{59F3647C-BCA9-8D4A-745C-FECBB0550B70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24" name="Text Box 4">
          <a:extLst>
            <a:ext uri="{FF2B5EF4-FFF2-40B4-BE49-F238E27FC236}">
              <a16:creationId xmlns:a16="http://schemas.microsoft.com/office/drawing/2014/main" id="{35E675C1-D7DB-B74B-F023-12511B2C0BF9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25" name="Text Box 4">
          <a:extLst>
            <a:ext uri="{FF2B5EF4-FFF2-40B4-BE49-F238E27FC236}">
              <a16:creationId xmlns:a16="http://schemas.microsoft.com/office/drawing/2014/main" id="{0CBADA75-3AD3-6F41-1D37-E4AB185B7803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26" name="Text Box 4">
          <a:extLst>
            <a:ext uri="{FF2B5EF4-FFF2-40B4-BE49-F238E27FC236}">
              <a16:creationId xmlns:a16="http://schemas.microsoft.com/office/drawing/2014/main" id="{0EBA4E14-E5F3-11A9-4993-1030835984C4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27" name="Text Box 4">
          <a:extLst>
            <a:ext uri="{FF2B5EF4-FFF2-40B4-BE49-F238E27FC236}">
              <a16:creationId xmlns:a16="http://schemas.microsoft.com/office/drawing/2014/main" id="{5707F6B7-F5D6-2FCA-6CEC-45195BD6B102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28" name="Text Box 4">
          <a:extLst>
            <a:ext uri="{FF2B5EF4-FFF2-40B4-BE49-F238E27FC236}">
              <a16:creationId xmlns:a16="http://schemas.microsoft.com/office/drawing/2014/main" id="{5C1F117F-7C5D-7BE5-D3ED-A54145973270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29" name="Text Box 4">
          <a:extLst>
            <a:ext uri="{FF2B5EF4-FFF2-40B4-BE49-F238E27FC236}">
              <a16:creationId xmlns:a16="http://schemas.microsoft.com/office/drawing/2014/main" id="{5208BA9D-2A8E-8F91-3B87-A6AA607B0D25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30" name="Text Box 4">
          <a:extLst>
            <a:ext uri="{FF2B5EF4-FFF2-40B4-BE49-F238E27FC236}">
              <a16:creationId xmlns:a16="http://schemas.microsoft.com/office/drawing/2014/main" id="{CC4DB80C-582F-F6DC-DD89-D907AF26BBC8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31" name="Text Box 4">
          <a:extLst>
            <a:ext uri="{FF2B5EF4-FFF2-40B4-BE49-F238E27FC236}">
              <a16:creationId xmlns:a16="http://schemas.microsoft.com/office/drawing/2014/main" id="{27E61870-1972-7EF9-ACFA-5E24678CE043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32" name="Text Box 4">
          <a:extLst>
            <a:ext uri="{FF2B5EF4-FFF2-40B4-BE49-F238E27FC236}">
              <a16:creationId xmlns:a16="http://schemas.microsoft.com/office/drawing/2014/main" id="{976F2276-8F62-4DF0-B40D-1499659FD8C5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33" name="Text Box 4">
          <a:extLst>
            <a:ext uri="{FF2B5EF4-FFF2-40B4-BE49-F238E27FC236}">
              <a16:creationId xmlns:a16="http://schemas.microsoft.com/office/drawing/2014/main" id="{C513F07D-7C8A-3C2F-A8CA-8CE44D7451C6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34" name="Text Box 4">
          <a:extLst>
            <a:ext uri="{FF2B5EF4-FFF2-40B4-BE49-F238E27FC236}">
              <a16:creationId xmlns:a16="http://schemas.microsoft.com/office/drawing/2014/main" id="{28B4FAA5-5B47-CFEB-1240-14539AC78765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35" name="Text Box 4">
          <a:extLst>
            <a:ext uri="{FF2B5EF4-FFF2-40B4-BE49-F238E27FC236}">
              <a16:creationId xmlns:a16="http://schemas.microsoft.com/office/drawing/2014/main" id="{6574A74B-B7EB-E727-0483-6F8A2C4A3EFA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36" name="Text Box 4">
          <a:extLst>
            <a:ext uri="{FF2B5EF4-FFF2-40B4-BE49-F238E27FC236}">
              <a16:creationId xmlns:a16="http://schemas.microsoft.com/office/drawing/2014/main" id="{01887976-3344-0C26-FE94-44DCF730A8B9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37" name="Text Box 4">
          <a:extLst>
            <a:ext uri="{FF2B5EF4-FFF2-40B4-BE49-F238E27FC236}">
              <a16:creationId xmlns:a16="http://schemas.microsoft.com/office/drawing/2014/main" id="{7BFEBC6F-0631-277F-A6C0-C70D3D870701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38" name="Text Box 4">
          <a:extLst>
            <a:ext uri="{FF2B5EF4-FFF2-40B4-BE49-F238E27FC236}">
              <a16:creationId xmlns:a16="http://schemas.microsoft.com/office/drawing/2014/main" id="{F6F5C0C7-E9FF-69A8-8219-49A1A5116732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39" name="Text Box 4">
          <a:extLst>
            <a:ext uri="{FF2B5EF4-FFF2-40B4-BE49-F238E27FC236}">
              <a16:creationId xmlns:a16="http://schemas.microsoft.com/office/drawing/2014/main" id="{D1A5C38A-FC2E-65A3-0956-3CD6BCFDC70E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40" name="Text Box 4">
          <a:extLst>
            <a:ext uri="{FF2B5EF4-FFF2-40B4-BE49-F238E27FC236}">
              <a16:creationId xmlns:a16="http://schemas.microsoft.com/office/drawing/2014/main" id="{1BAB7BCD-A1EE-1062-7B89-71E1EEE16399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41" name="Text Box 4">
          <a:extLst>
            <a:ext uri="{FF2B5EF4-FFF2-40B4-BE49-F238E27FC236}">
              <a16:creationId xmlns:a16="http://schemas.microsoft.com/office/drawing/2014/main" id="{1EBCD81F-5E51-E227-2DB0-45E468C40C58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42" name="Text Box 4">
          <a:extLst>
            <a:ext uri="{FF2B5EF4-FFF2-40B4-BE49-F238E27FC236}">
              <a16:creationId xmlns:a16="http://schemas.microsoft.com/office/drawing/2014/main" id="{4972B262-8799-A710-882A-048B61BE1B5C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43" name="Text Box 4">
          <a:extLst>
            <a:ext uri="{FF2B5EF4-FFF2-40B4-BE49-F238E27FC236}">
              <a16:creationId xmlns:a16="http://schemas.microsoft.com/office/drawing/2014/main" id="{08FE8963-CC72-FB0E-AF0D-162B1483FDC4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44" name="Text Box 4">
          <a:extLst>
            <a:ext uri="{FF2B5EF4-FFF2-40B4-BE49-F238E27FC236}">
              <a16:creationId xmlns:a16="http://schemas.microsoft.com/office/drawing/2014/main" id="{2916B54C-5597-D413-9ED4-9E2ECB3778FE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45" name="Text Box 4">
          <a:extLst>
            <a:ext uri="{FF2B5EF4-FFF2-40B4-BE49-F238E27FC236}">
              <a16:creationId xmlns:a16="http://schemas.microsoft.com/office/drawing/2014/main" id="{27B3A2A0-F043-DB5D-251A-EA19987B8697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46" name="Text Box 4">
          <a:extLst>
            <a:ext uri="{FF2B5EF4-FFF2-40B4-BE49-F238E27FC236}">
              <a16:creationId xmlns:a16="http://schemas.microsoft.com/office/drawing/2014/main" id="{DBC7EB62-A847-334D-7644-E8E21B39D585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47" name="Text Box 4">
          <a:extLst>
            <a:ext uri="{FF2B5EF4-FFF2-40B4-BE49-F238E27FC236}">
              <a16:creationId xmlns:a16="http://schemas.microsoft.com/office/drawing/2014/main" id="{3DBE922A-8D48-15B2-C72E-36BFBAC6CE57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48" name="Text Box 4">
          <a:extLst>
            <a:ext uri="{FF2B5EF4-FFF2-40B4-BE49-F238E27FC236}">
              <a16:creationId xmlns:a16="http://schemas.microsoft.com/office/drawing/2014/main" id="{D1713B13-F6CA-D443-7373-A240B90181A0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49" name="Text Box 4">
          <a:extLst>
            <a:ext uri="{FF2B5EF4-FFF2-40B4-BE49-F238E27FC236}">
              <a16:creationId xmlns:a16="http://schemas.microsoft.com/office/drawing/2014/main" id="{3FF4AD6E-83AC-774F-D434-D506187AD170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50" name="Text Box 4">
          <a:extLst>
            <a:ext uri="{FF2B5EF4-FFF2-40B4-BE49-F238E27FC236}">
              <a16:creationId xmlns:a16="http://schemas.microsoft.com/office/drawing/2014/main" id="{AE1152C8-C62A-179D-870F-A738D7B89DD2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51" name="Text Box 4">
          <a:extLst>
            <a:ext uri="{FF2B5EF4-FFF2-40B4-BE49-F238E27FC236}">
              <a16:creationId xmlns:a16="http://schemas.microsoft.com/office/drawing/2014/main" id="{9A88B233-1DAE-5CA1-7A49-1312E880C68D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52" name="Text Box 4">
          <a:extLst>
            <a:ext uri="{FF2B5EF4-FFF2-40B4-BE49-F238E27FC236}">
              <a16:creationId xmlns:a16="http://schemas.microsoft.com/office/drawing/2014/main" id="{3E70AB0E-BA99-3F8F-80E7-D9D265F4A43C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53" name="Text Box 4">
          <a:extLst>
            <a:ext uri="{FF2B5EF4-FFF2-40B4-BE49-F238E27FC236}">
              <a16:creationId xmlns:a16="http://schemas.microsoft.com/office/drawing/2014/main" id="{3E1E6300-05AC-CC94-D8D4-B7AA518DE3A9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54" name="Text Box 4">
          <a:extLst>
            <a:ext uri="{FF2B5EF4-FFF2-40B4-BE49-F238E27FC236}">
              <a16:creationId xmlns:a16="http://schemas.microsoft.com/office/drawing/2014/main" id="{A1FEF027-24EE-B9F9-13F6-4EC8027DFA73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55" name="Text Box 4">
          <a:extLst>
            <a:ext uri="{FF2B5EF4-FFF2-40B4-BE49-F238E27FC236}">
              <a16:creationId xmlns:a16="http://schemas.microsoft.com/office/drawing/2014/main" id="{8EFBDC30-6223-E16D-3276-DCFA8EA1D414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56" name="Text Box 4">
          <a:extLst>
            <a:ext uri="{FF2B5EF4-FFF2-40B4-BE49-F238E27FC236}">
              <a16:creationId xmlns:a16="http://schemas.microsoft.com/office/drawing/2014/main" id="{51135890-7451-91A6-A32A-B546633770A6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57" name="Text Box 4">
          <a:extLst>
            <a:ext uri="{FF2B5EF4-FFF2-40B4-BE49-F238E27FC236}">
              <a16:creationId xmlns:a16="http://schemas.microsoft.com/office/drawing/2014/main" id="{BC4E64C7-A20D-B9ED-7FF6-6869B8ABC8A9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58" name="Text Box 4">
          <a:extLst>
            <a:ext uri="{FF2B5EF4-FFF2-40B4-BE49-F238E27FC236}">
              <a16:creationId xmlns:a16="http://schemas.microsoft.com/office/drawing/2014/main" id="{2B759287-9D10-190B-B7CE-DD1A5FA9B67E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59" name="Text Box 4">
          <a:extLst>
            <a:ext uri="{FF2B5EF4-FFF2-40B4-BE49-F238E27FC236}">
              <a16:creationId xmlns:a16="http://schemas.microsoft.com/office/drawing/2014/main" id="{D38F3ECC-C8C9-C22F-F044-836F7EAF6583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1152525</xdr:colOff>
      <xdr:row>308</xdr:row>
      <xdr:rowOff>47627</xdr:rowOff>
    </xdr:to>
    <xdr:sp macro="" textlink="">
      <xdr:nvSpPr>
        <xdr:cNvPr id="146960" name="Text Box 4">
          <a:extLst>
            <a:ext uri="{FF2B5EF4-FFF2-40B4-BE49-F238E27FC236}">
              <a16:creationId xmlns:a16="http://schemas.microsoft.com/office/drawing/2014/main" id="{6844F844-32F2-025E-57CD-5ADB1BCBDA6C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2857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1152525</xdr:colOff>
      <xdr:row>308</xdr:row>
      <xdr:rowOff>47627</xdr:rowOff>
    </xdr:to>
    <xdr:sp macro="" textlink="">
      <xdr:nvSpPr>
        <xdr:cNvPr id="146961" name="Text Box 4">
          <a:extLst>
            <a:ext uri="{FF2B5EF4-FFF2-40B4-BE49-F238E27FC236}">
              <a16:creationId xmlns:a16="http://schemas.microsoft.com/office/drawing/2014/main" id="{2369F454-372F-9189-AD1A-0AB9868BA6C8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2857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62" name="Text Box 4">
          <a:extLst>
            <a:ext uri="{FF2B5EF4-FFF2-40B4-BE49-F238E27FC236}">
              <a16:creationId xmlns:a16="http://schemas.microsoft.com/office/drawing/2014/main" id="{C21E0C14-CD0E-807E-625B-0F1DF1BBF4A0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63" name="Text Box 4">
          <a:extLst>
            <a:ext uri="{FF2B5EF4-FFF2-40B4-BE49-F238E27FC236}">
              <a16:creationId xmlns:a16="http://schemas.microsoft.com/office/drawing/2014/main" id="{F879B004-63F5-4F36-F381-C91F2B5A7619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64" name="Text Box 4">
          <a:extLst>
            <a:ext uri="{FF2B5EF4-FFF2-40B4-BE49-F238E27FC236}">
              <a16:creationId xmlns:a16="http://schemas.microsoft.com/office/drawing/2014/main" id="{0B2A2CD1-8904-FFA7-0216-597B12281623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65" name="Text Box 4">
          <a:extLst>
            <a:ext uri="{FF2B5EF4-FFF2-40B4-BE49-F238E27FC236}">
              <a16:creationId xmlns:a16="http://schemas.microsoft.com/office/drawing/2014/main" id="{4535DBD9-D912-603D-0310-C8EA44E3DFF8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66" name="Text Box 4">
          <a:extLst>
            <a:ext uri="{FF2B5EF4-FFF2-40B4-BE49-F238E27FC236}">
              <a16:creationId xmlns:a16="http://schemas.microsoft.com/office/drawing/2014/main" id="{074C6CF9-B8A8-3174-7305-E92FEFEFA1C2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67" name="Text Box 4">
          <a:extLst>
            <a:ext uri="{FF2B5EF4-FFF2-40B4-BE49-F238E27FC236}">
              <a16:creationId xmlns:a16="http://schemas.microsoft.com/office/drawing/2014/main" id="{BBF38C30-6E65-1DFA-EB79-35154043546D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68" name="Text Box 4">
          <a:extLst>
            <a:ext uri="{FF2B5EF4-FFF2-40B4-BE49-F238E27FC236}">
              <a16:creationId xmlns:a16="http://schemas.microsoft.com/office/drawing/2014/main" id="{ABA5A991-6D4E-9DB6-E983-BE2C5F3DEFC2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69" name="Text Box 4">
          <a:extLst>
            <a:ext uri="{FF2B5EF4-FFF2-40B4-BE49-F238E27FC236}">
              <a16:creationId xmlns:a16="http://schemas.microsoft.com/office/drawing/2014/main" id="{5A7DD503-FFC5-46AF-E8D6-75B9708D9F85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70" name="Text Box 4">
          <a:extLst>
            <a:ext uri="{FF2B5EF4-FFF2-40B4-BE49-F238E27FC236}">
              <a16:creationId xmlns:a16="http://schemas.microsoft.com/office/drawing/2014/main" id="{26DDF7C9-6BC2-1C03-66EB-517C2198E042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71" name="Text Box 4">
          <a:extLst>
            <a:ext uri="{FF2B5EF4-FFF2-40B4-BE49-F238E27FC236}">
              <a16:creationId xmlns:a16="http://schemas.microsoft.com/office/drawing/2014/main" id="{B583D0EA-61DC-1D0B-DD0E-2CDCCC968C37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72" name="Text Box 4">
          <a:extLst>
            <a:ext uri="{FF2B5EF4-FFF2-40B4-BE49-F238E27FC236}">
              <a16:creationId xmlns:a16="http://schemas.microsoft.com/office/drawing/2014/main" id="{D1ACA4B0-283F-5015-0C1B-BD410ADCAA25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73" name="Text Box 4">
          <a:extLst>
            <a:ext uri="{FF2B5EF4-FFF2-40B4-BE49-F238E27FC236}">
              <a16:creationId xmlns:a16="http://schemas.microsoft.com/office/drawing/2014/main" id="{F8526CC8-6B8B-86B7-44C9-AE623236399B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74" name="Text Box 4">
          <a:extLst>
            <a:ext uri="{FF2B5EF4-FFF2-40B4-BE49-F238E27FC236}">
              <a16:creationId xmlns:a16="http://schemas.microsoft.com/office/drawing/2014/main" id="{C9774C54-E692-6064-CCD0-2ADF74138F80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75" name="Text Box 4">
          <a:extLst>
            <a:ext uri="{FF2B5EF4-FFF2-40B4-BE49-F238E27FC236}">
              <a16:creationId xmlns:a16="http://schemas.microsoft.com/office/drawing/2014/main" id="{B7C4A0CD-9C5D-9A7F-E4FF-A6FA856792F8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76" name="Text Box 4">
          <a:extLst>
            <a:ext uri="{FF2B5EF4-FFF2-40B4-BE49-F238E27FC236}">
              <a16:creationId xmlns:a16="http://schemas.microsoft.com/office/drawing/2014/main" id="{13CD6069-1EE3-5BFE-95BD-DF5F5C0B901F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77" name="Text Box 4">
          <a:extLst>
            <a:ext uri="{FF2B5EF4-FFF2-40B4-BE49-F238E27FC236}">
              <a16:creationId xmlns:a16="http://schemas.microsoft.com/office/drawing/2014/main" id="{9F3E3B80-CC88-E7ED-BDB5-F44170784FA7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78" name="Text Box 4">
          <a:extLst>
            <a:ext uri="{FF2B5EF4-FFF2-40B4-BE49-F238E27FC236}">
              <a16:creationId xmlns:a16="http://schemas.microsoft.com/office/drawing/2014/main" id="{10A51ABE-BCA6-F4AA-7C64-4FBBF12BD57A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79" name="Text Box 4">
          <a:extLst>
            <a:ext uri="{FF2B5EF4-FFF2-40B4-BE49-F238E27FC236}">
              <a16:creationId xmlns:a16="http://schemas.microsoft.com/office/drawing/2014/main" id="{4DE78475-18D2-17F2-D000-0E61EECE4C2D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80" name="Text Box 4">
          <a:extLst>
            <a:ext uri="{FF2B5EF4-FFF2-40B4-BE49-F238E27FC236}">
              <a16:creationId xmlns:a16="http://schemas.microsoft.com/office/drawing/2014/main" id="{B112C97E-8C47-1455-B931-E4583054514B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81" name="Text Box 4">
          <a:extLst>
            <a:ext uri="{FF2B5EF4-FFF2-40B4-BE49-F238E27FC236}">
              <a16:creationId xmlns:a16="http://schemas.microsoft.com/office/drawing/2014/main" id="{69EBDE2E-35C2-04EC-7AFF-298789E4A0FA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82" name="Text Box 4">
          <a:extLst>
            <a:ext uri="{FF2B5EF4-FFF2-40B4-BE49-F238E27FC236}">
              <a16:creationId xmlns:a16="http://schemas.microsoft.com/office/drawing/2014/main" id="{28DC01B8-EE51-A1BA-7F0A-332619D1CFE0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83" name="Text Box 4">
          <a:extLst>
            <a:ext uri="{FF2B5EF4-FFF2-40B4-BE49-F238E27FC236}">
              <a16:creationId xmlns:a16="http://schemas.microsoft.com/office/drawing/2014/main" id="{303F33B4-8B25-5033-5B36-C9348B21B576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84" name="Text Box 4">
          <a:extLst>
            <a:ext uri="{FF2B5EF4-FFF2-40B4-BE49-F238E27FC236}">
              <a16:creationId xmlns:a16="http://schemas.microsoft.com/office/drawing/2014/main" id="{CA0F2854-CE78-A430-034D-0304C064ABE3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85" name="Text Box 4">
          <a:extLst>
            <a:ext uri="{FF2B5EF4-FFF2-40B4-BE49-F238E27FC236}">
              <a16:creationId xmlns:a16="http://schemas.microsoft.com/office/drawing/2014/main" id="{05E8D127-0D34-F277-6764-34E3207DD6CD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86" name="Text Box 4">
          <a:extLst>
            <a:ext uri="{FF2B5EF4-FFF2-40B4-BE49-F238E27FC236}">
              <a16:creationId xmlns:a16="http://schemas.microsoft.com/office/drawing/2014/main" id="{9667544D-F9CF-0D16-E7A4-9B1848F396B5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87" name="Text Box 4">
          <a:extLst>
            <a:ext uri="{FF2B5EF4-FFF2-40B4-BE49-F238E27FC236}">
              <a16:creationId xmlns:a16="http://schemas.microsoft.com/office/drawing/2014/main" id="{AB1DF51C-9A79-A8EB-B8CF-897BDA474BFA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88" name="Text Box 4">
          <a:extLst>
            <a:ext uri="{FF2B5EF4-FFF2-40B4-BE49-F238E27FC236}">
              <a16:creationId xmlns:a16="http://schemas.microsoft.com/office/drawing/2014/main" id="{24461C40-3A82-8D11-73BA-633E8C827EFD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89" name="Text Box 4">
          <a:extLst>
            <a:ext uri="{FF2B5EF4-FFF2-40B4-BE49-F238E27FC236}">
              <a16:creationId xmlns:a16="http://schemas.microsoft.com/office/drawing/2014/main" id="{418BA279-D6E4-D39B-5650-ECDEDC1FA2CA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90" name="Text Box 4">
          <a:extLst>
            <a:ext uri="{FF2B5EF4-FFF2-40B4-BE49-F238E27FC236}">
              <a16:creationId xmlns:a16="http://schemas.microsoft.com/office/drawing/2014/main" id="{847CED1A-E238-036A-E21A-8389BE54A560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91" name="Text Box 4">
          <a:extLst>
            <a:ext uri="{FF2B5EF4-FFF2-40B4-BE49-F238E27FC236}">
              <a16:creationId xmlns:a16="http://schemas.microsoft.com/office/drawing/2014/main" id="{258C2EC7-9670-F1E1-0F0A-F1C72A44EE44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92" name="Text Box 4">
          <a:extLst>
            <a:ext uri="{FF2B5EF4-FFF2-40B4-BE49-F238E27FC236}">
              <a16:creationId xmlns:a16="http://schemas.microsoft.com/office/drawing/2014/main" id="{1F34ABB9-7853-C020-8372-C2E83EE51734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93" name="Text Box 4">
          <a:extLst>
            <a:ext uri="{FF2B5EF4-FFF2-40B4-BE49-F238E27FC236}">
              <a16:creationId xmlns:a16="http://schemas.microsoft.com/office/drawing/2014/main" id="{EC8307B7-0687-AF98-63CC-8022AC0DCC4A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94" name="Text Box 4">
          <a:extLst>
            <a:ext uri="{FF2B5EF4-FFF2-40B4-BE49-F238E27FC236}">
              <a16:creationId xmlns:a16="http://schemas.microsoft.com/office/drawing/2014/main" id="{05C388AA-F512-13D3-A6B3-0AD360F545D1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47627</xdr:rowOff>
    </xdr:to>
    <xdr:sp macro="" textlink="">
      <xdr:nvSpPr>
        <xdr:cNvPr id="146995" name="Text Box 4">
          <a:extLst>
            <a:ext uri="{FF2B5EF4-FFF2-40B4-BE49-F238E27FC236}">
              <a16:creationId xmlns:a16="http://schemas.microsoft.com/office/drawing/2014/main" id="{42980B49-1E3A-332F-174B-E6E33ACB8DE4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3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96" name="Text Box 4">
          <a:extLst>
            <a:ext uri="{FF2B5EF4-FFF2-40B4-BE49-F238E27FC236}">
              <a16:creationId xmlns:a16="http://schemas.microsoft.com/office/drawing/2014/main" id="{1B2337C9-0193-B4A5-EBF6-453CCFA8831B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307</xdr:row>
      <xdr:rowOff>0</xdr:rowOff>
    </xdr:from>
    <xdr:to>
      <xdr:col>0</xdr:col>
      <xdr:colOff>1133475</xdr:colOff>
      <xdr:row>308</xdr:row>
      <xdr:rowOff>76202</xdr:rowOff>
    </xdr:to>
    <xdr:sp macro="" textlink="">
      <xdr:nvSpPr>
        <xdr:cNvPr id="146997" name="Text Box 4">
          <a:extLst>
            <a:ext uri="{FF2B5EF4-FFF2-40B4-BE49-F238E27FC236}">
              <a16:creationId xmlns:a16="http://schemas.microsoft.com/office/drawing/2014/main" id="{576312D7-343A-EA56-F273-FA1BB5FEC55F}"/>
            </a:ext>
          </a:extLst>
        </xdr:cNvPr>
        <xdr:cNvSpPr txBox="1">
          <a:spLocks noChangeArrowheads="1"/>
        </xdr:cNvSpPr>
      </xdr:nvSpPr>
      <xdr:spPr bwMode="auto">
        <a:xfrm>
          <a:off x="1123950" y="61130206"/>
          <a:ext cx="9525" cy="25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1123950</xdr:colOff>
      <xdr:row>325</xdr:row>
      <xdr:rowOff>28579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2863DD86-84F0-694A-9250-CE0DDF2F695B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0" cy="206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1123950</xdr:colOff>
      <xdr:row>325</xdr:row>
      <xdr:rowOff>66679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77DF6320-ECA5-D34A-A6C7-FD057EC18AF6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0" cy="244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1123950</xdr:colOff>
      <xdr:row>325</xdr:row>
      <xdr:rowOff>66679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20FF73F3-4537-764E-9C58-73DEC750685C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0" cy="244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1123950</xdr:colOff>
      <xdr:row>325</xdr:row>
      <xdr:rowOff>66679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3750F3F3-4C5F-0448-9418-14EB9DFEE137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0" cy="244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1123950</xdr:colOff>
      <xdr:row>325</xdr:row>
      <xdr:rowOff>28579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041B2079-D10F-724E-B06C-3AFF0C118C2B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0" cy="206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1123950</xdr:colOff>
      <xdr:row>325</xdr:row>
      <xdr:rowOff>66679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EBFE151B-46D6-B04D-BA5D-764D54931B33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0" cy="244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1123950</xdr:colOff>
      <xdr:row>325</xdr:row>
      <xdr:rowOff>28579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1505E88B-5903-AF47-9E9A-F6D22CACD20B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0" cy="206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1123950</xdr:colOff>
      <xdr:row>325</xdr:row>
      <xdr:rowOff>28579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599D91EB-D332-764D-808C-3958B3D77A07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0" cy="206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1123950</xdr:colOff>
      <xdr:row>325</xdr:row>
      <xdr:rowOff>66679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3C75255E-A4B3-644C-8E39-2BE2363FA6BE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0" cy="244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1123950</xdr:colOff>
      <xdr:row>325</xdr:row>
      <xdr:rowOff>66679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341509D9-75E8-2D4E-B680-6F978A7F8521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0" cy="244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1123950</xdr:colOff>
      <xdr:row>325</xdr:row>
      <xdr:rowOff>66679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2AFADF7B-4A68-9B4D-B4BD-C93E95C48789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0" cy="244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1123950</xdr:colOff>
      <xdr:row>325</xdr:row>
      <xdr:rowOff>28579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42EF4C3C-9387-B840-82DB-6B4791C215AF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0" cy="206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1152525</xdr:colOff>
      <xdr:row>325</xdr:row>
      <xdr:rowOff>47629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5E4944FE-F7FA-734F-B9EC-3C7798E04595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2857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1152525</xdr:colOff>
      <xdr:row>325</xdr:row>
      <xdr:rowOff>47629</xdr:rowOff>
    </xdr:to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B389BED9-C413-354B-ABDD-69FD6CE28C5C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2857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2ED5E416-7695-7E45-8EEE-A8B1E2AA2CF4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48CFC277-F476-384D-926D-8CEBC1EFFFC5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94C250A9-EF60-B64C-BFCF-575A99426112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16707E57-F116-9F4C-AF0E-032ECC91CDBC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59E036D2-EFBF-FC48-BE3A-DA89E5EA8D53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49076B0D-0B1A-BF42-B006-3AB54F884898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id="{8462EB86-7084-354D-A817-6B67C8B8DCBC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88581DA6-F07D-F648-9F4D-0ABA6C8E787B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932A33B1-8905-A24D-9BBA-437AF2D43F79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33F7E507-1260-0C40-9E9A-12C6FC1D0ED2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29E97DC7-B1CC-D84B-8BA6-3EE07A03F90D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76C79912-12B4-3140-889C-A81587E61A71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28" name="Text Box 4">
          <a:extLst>
            <a:ext uri="{FF2B5EF4-FFF2-40B4-BE49-F238E27FC236}">
              <a16:creationId xmlns:a16="http://schemas.microsoft.com/office/drawing/2014/main" id="{03A1CE5B-1AA7-6D48-B76F-584D6E13FDF7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8CE3356C-90CE-CA45-92DA-039A9E41992E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ECC0F782-CFF9-9C4F-BDAD-A801A7677D2A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B44F13AC-F265-D24E-ACC5-10F586E669B3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FD5D3DB9-19C8-124D-A1AF-32227D3BCF8E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566325B4-2FFF-4E4F-AE6E-5EA15367288E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3545D3C3-A661-734A-BB5F-59EDAA86B542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ACD6E32C-1FFB-9B48-9781-BCFB6D74475C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E36742E0-48CD-4B41-93A5-3CC2C18235DC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E170F7C8-20FA-E640-8D5D-A5B468EC1262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DDE500FB-F275-6948-BF78-B4208EA77676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68E22E89-E828-5542-89A7-9475B81FF122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8CAAE5F-F627-674E-A8F7-92BAE5D14DC9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AAD69172-E29E-A64C-822A-5BD452F58B0A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3E3AF8F6-765A-FC41-9316-772E282FDCF8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6A6BFE32-EF61-154E-8000-9F8D21C3D165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44" name="Text Box 4">
          <a:extLst>
            <a:ext uri="{FF2B5EF4-FFF2-40B4-BE49-F238E27FC236}">
              <a16:creationId xmlns:a16="http://schemas.microsoft.com/office/drawing/2014/main" id="{C2143210-6DF4-1843-BFDA-10039681034B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7980A775-4A3A-6E4C-83FF-7FE65A899C99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92D0788D-26CA-714D-8266-D8A604513A84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B12C9D52-BAEB-B64A-AC73-458ADFBDB194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937D333E-D1A9-6F4B-B761-5A96FCB154A3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49" name="Text Box 4">
          <a:extLst>
            <a:ext uri="{FF2B5EF4-FFF2-40B4-BE49-F238E27FC236}">
              <a16:creationId xmlns:a16="http://schemas.microsoft.com/office/drawing/2014/main" id="{BA3F9791-7770-2145-BA87-621402C13DA4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A7FC5494-82A0-E740-B280-A21BC10D1FE1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id="{FA92A07B-3835-B946-A7C5-C531E0224C32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52" name="Text Box 4">
          <a:extLst>
            <a:ext uri="{FF2B5EF4-FFF2-40B4-BE49-F238E27FC236}">
              <a16:creationId xmlns:a16="http://schemas.microsoft.com/office/drawing/2014/main" id="{EE71E3C8-840D-174E-8A03-261631C9D457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id="{55042FD8-4DC0-D341-9632-A6A8084F76C0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1152525</xdr:colOff>
      <xdr:row>325</xdr:row>
      <xdr:rowOff>47629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A30B5D1A-D386-A542-B49E-12E14BDF1D88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2857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1152525</xdr:colOff>
      <xdr:row>325</xdr:row>
      <xdr:rowOff>47629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A8417072-8E42-484C-9AD7-C8C071225B0C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2857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id="{9DA04B95-E373-8849-8D2F-8FAED1555A62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BA6334E3-AAE8-6D49-A421-55BF2D9C4884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id="{4C998BC9-E60D-AC41-9BC3-6584DEA6248A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D623EF5-2911-C648-808C-27066F951DEF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8F94B87C-245A-364A-A127-A45825CC56E0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E7D5CA43-79A3-9B4C-892C-B19CE57C45EC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62" name="Text Box 4">
          <a:extLst>
            <a:ext uri="{FF2B5EF4-FFF2-40B4-BE49-F238E27FC236}">
              <a16:creationId xmlns:a16="http://schemas.microsoft.com/office/drawing/2014/main" id="{25F2EEAB-A324-A641-AD34-8999F9BE5D44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64B64319-D496-3949-BE76-8866FEBCB072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6998" name="Text Box 4">
          <a:extLst>
            <a:ext uri="{FF2B5EF4-FFF2-40B4-BE49-F238E27FC236}">
              <a16:creationId xmlns:a16="http://schemas.microsoft.com/office/drawing/2014/main" id="{5585AE75-5D24-1F48-AE8E-EE32DAE73A65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6999" name="Text Box 4">
          <a:extLst>
            <a:ext uri="{FF2B5EF4-FFF2-40B4-BE49-F238E27FC236}">
              <a16:creationId xmlns:a16="http://schemas.microsoft.com/office/drawing/2014/main" id="{0DEED4C7-97CA-004F-A8C9-4A55C3FE3E35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7000" name="Text Box 4">
          <a:extLst>
            <a:ext uri="{FF2B5EF4-FFF2-40B4-BE49-F238E27FC236}">
              <a16:creationId xmlns:a16="http://schemas.microsoft.com/office/drawing/2014/main" id="{23CC25BB-54D3-FD49-82A1-10DE7B13D135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7001" name="Text Box 4">
          <a:extLst>
            <a:ext uri="{FF2B5EF4-FFF2-40B4-BE49-F238E27FC236}">
              <a16:creationId xmlns:a16="http://schemas.microsoft.com/office/drawing/2014/main" id="{013A835F-3918-C945-95EC-8D0DF5358AB3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7002" name="Text Box 4">
          <a:extLst>
            <a:ext uri="{FF2B5EF4-FFF2-40B4-BE49-F238E27FC236}">
              <a16:creationId xmlns:a16="http://schemas.microsoft.com/office/drawing/2014/main" id="{D47FB824-1C7D-664F-9A84-D148E6005030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7003" name="Text Box 4">
          <a:extLst>
            <a:ext uri="{FF2B5EF4-FFF2-40B4-BE49-F238E27FC236}">
              <a16:creationId xmlns:a16="http://schemas.microsoft.com/office/drawing/2014/main" id="{8BB96FB1-5947-F247-A477-4F9BC06C0B75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7004" name="Text Box 4">
          <a:extLst>
            <a:ext uri="{FF2B5EF4-FFF2-40B4-BE49-F238E27FC236}">
              <a16:creationId xmlns:a16="http://schemas.microsoft.com/office/drawing/2014/main" id="{A9B190A1-D9D7-6C47-BE3C-6E802D546D8B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7005" name="Text Box 4">
          <a:extLst>
            <a:ext uri="{FF2B5EF4-FFF2-40B4-BE49-F238E27FC236}">
              <a16:creationId xmlns:a16="http://schemas.microsoft.com/office/drawing/2014/main" id="{F55DE650-05DE-5D43-8680-7EE7E4A241AC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7006" name="Text Box 4">
          <a:extLst>
            <a:ext uri="{FF2B5EF4-FFF2-40B4-BE49-F238E27FC236}">
              <a16:creationId xmlns:a16="http://schemas.microsoft.com/office/drawing/2014/main" id="{0BC07D18-4D0B-9E49-B062-36605AA72BC3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7007" name="Text Box 4">
          <a:extLst>
            <a:ext uri="{FF2B5EF4-FFF2-40B4-BE49-F238E27FC236}">
              <a16:creationId xmlns:a16="http://schemas.microsoft.com/office/drawing/2014/main" id="{EAAF793B-1D92-5D40-8345-466BB346C471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6880" name="Text Box 4">
          <a:extLst>
            <a:ext uri="{FF2B5EF4-FFF2-40B4-BE49-F238E27FC236}">
              <a16:creationId xmlns:a16="http://schemas.microsoft.com/office/drawing/2014/main" id="{96C5789F-BDF7-BB41-8F74-61634D330BFD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6881" name="Text Box 4">
          <a:extLst>
            <a:ext uri="{FF2B5EF4-FFF2-40B4-BE49-F238E27FC236}">
              <a16:creationId xmlns:a16="http://schemas.microsoft.com/office/drawing/2014/main" id="{F545B104-4172-9C4B-BE8B-AEC04C3990EB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6882" name="Text Box 4">
          <a:extLst>
            <a:ext uri="{FF2B5EF4-FFF2-40B4-BE49-F238E27FC236}">
              <a16:creationId xmlns:a16="http://schemas.microsoft.com/office/drawing/2014/main" id="{0977FF57-5E19-BA4F-BF87-E8947B39B6BC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6883" name="Text Box 4">
          <a:extLst>
            <a:ext uri="{FF2B5EF4-FFF2-40B4-BE49-F238E27FC236}">
              <a16:creationId xmlns:a16="http://schemas.microsoft.com/office/drawing/2014/main" id="{4EA834C4-38C4-7D48-8E82-C60FA62716BA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146884" name="Text Box 4">
          <a:extLst>
            <a:ext uri="{FF2B5EF4-FFF2-40B4-BE49-F238E27FC236}">
              <a16:creationId xmlns:a16="http://schemas.microsoft.com/office/drawing/2014/main" id="{A828C014-4444-4F46-9476-DF48AB88D527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146885" name="Text Box 4">
          <a:extLst>
            <a:ext uri="{FF2B5EF4-FFF2-40B4-BE49-F238E27FC236}">
              <a16:creationId xmlns:a16="http://schemas.microsoft.com/office/drawing/2014/main" id="{20C03229-702E-4F4B-902F-FAC7C8EC8EFF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146886" name="Text Box 4">
          <a:extLst>
            <a:ext uri="{FF2B5EF4-FFF2-40B4-BE49-F238E27FC236}">
              <a16:creationId xmlns:a16="http://schemas.microsoft.com/office/drawing/2014/main" id="{2BD7AA78-A788-0844-AA0A-6FFB353733F2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146887" name="Text Box 4">
          <a:extLst>
            <a:ext uri="{FF2B5EF4-FFF2-40B4-BE49-F238E27FC236}">
              <a16:creationId xmlns:a16="http://schemas.microsoft.com/office/drawing/2014/main" id="{7D08D470-5B17-7B44-8A58-19C4DC3E6060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6888" name="Text Box 4">
          <a:extLst>
            <a:ext uri="{FF2B5EF4-FFF2-40B4-BE49-F238E27FC236}">
              <a16:creationId xmlns:a16="http://schemas.microsoft.com/office/drawing/2014/main" id="{0170A104-2A96-8645-9471-178DAB3360BA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6889" name="Text Box 4">
          <a:extLst>
            <a:ext uri="{FF2B5EF4-FFF2-40B4-BE49-F238E27FC236}">
              <a16:creationId xmlns:a16="http://schemas.microsoft.com/office/drawing/2014/main" id="{193880B9-13C3-7B40-80F1-22A54A1B8C00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6890" name="Text Box 4">
          <a:extLst>
            <a:ext uri="{FF2B5EF4-FFF2-40B4-BE49-F238E27FC236}">
              <a16:creationId xmlns:a16="http://schemas.microsoft.com/office/drawing/2014/main" id="{9AD80B94-9254-2C4E-956C-36BE1D515E00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6891" name="Text Box 4">
          <a:extLst>
            <a:ext uri="{FF2B5EF4-FFF2-40B4-BE49-F238E27FC236}">
              <a16:creationId xmlns:a16="http://schemas.microsoft.com/office/drawing/2014/main" id="{10C1C66F-F7F3-8046-A132-DA98CB9A253E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146892" name="Text Box 4">
          <a:extLst>
            <a:ext uri="{FF2B5EF4-FFF2-40B4-BE49-F238E27FC236}">
              <a16:creationId xmlns:a16="http://schemas.microsoft.com/office/drawing/2014/main" id="{DC95E3C2-2344-5240-ABDF-6D813074EA2F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146893" name="Text Box 4">
          <a:extLst>
            <a:ext uri="{FF2B5EF4-FFF2-40B4-BE49-F238E27FC236}">
              <a16:creationId xmlns:a16="http://schemas.microsoft.com/office/drawing/2014/main" id="{B415C506-5BE0-B44D-9B79-1DC705E99E44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146894" name="Text Box 4">
          <a:extLst>
            <a:ext uri="{FF2B5EF4-FFF2-40B4-BE49-F238E27FC236}">
              <a16:creationId xmlns:a16="http://schemas.microsoft.com/office/drawing/2014/main" id="{6B75808B-B4D7-DA4B-8E16-E9889EFAB785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47629</xdr:rowOff>
    </xdr:to>
    <xdr:sp macro="" textlink="">
      <xdr:nvSpPr>
        <xdr:cNvPr id="146895" name="Text Box 4">
          <a:extLst>
            <a:ext uri="{FF2B5EF4-FFF2-40B4-BE49-F238E27FC236}">
              <a16:creationId xmlns:a16="http://schemas.microsoft.com/office/drawing/2014/main" id="{D195836D-2F74-E947-BF91-2D4AD804D803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2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6896" name="Text Box 4">
          <a:extLst>
            <a:ext uri="{FF2B5EF4-FFF2-40B4-BE49-F238E27FC236}">
              <a16:creationId xmlns:a16="http://schemas.microsoft.com/office/drawing/2014/main" id="{FFF4D0EC-45C4-A24C-B9AB-8B76F134BC0E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1123950</xdr:colOff>
      <xdr:row>324</xdr:row>
      <xdr:rowOff>0</xdr:rowOff>
    </xdr:from>
    <xdr:to>
      <xdr:col>0</xdr:col>
      <xdr:colOff>1133475</xdr:colOff>
      <xdr:row>325</xdr:row>
      <xdr:rowOff>76204</xdr:rowOff>
    </xdr:to>
    <xdr:sp macro="" textlink="">
      <xdr:nvSpPr>
        <xdr:cNvPr id="146897" name="Text Box 4">
          <a:extLst>
            <a:ext uri="{FF2B5EF4-FFF2-40B4-BE49-F238E27FC236}">
              <a16:creationId xmlns:a16="http://schemas.microsoft.com/office/drawing/2014/main" id="{89932AE9-6A94-BF45-8D90-CCB765AA2563}"/>
            </a:ext>
          </a:extLst>
        </xdr:cNvPr>
        <xdr:cNvSpPr txBox="1">
          <a:spLocks noChangeArrowheads="1"/>
        </xdr:cNvSpPr>
      </xdr:nvSpPr>
      <xdr:spPr bwMode="auto">
        <a:xfrm>
          <a:off x="819150" y="2438400"/>
          <a:ext cx="9525" cy="254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12700</xdr:rowOff>
    </xdr:to>
    <xdr:sp macro="" textlink="">
      <xdr:nvSpPr>
        <xdr:cNvPr id="146898" name="Text Box 4">
          <a:extLst>
            <a:ext uri="{FF2B5EF4-FFF2-40B4-BE49-F238E27FC236}">
              <a16:creationId xmlns:a16="http://schemas.microsoft.com/office/drawing/2014/main" id="{26CC7EA2-D576-D040-B60C-7F1838D1E818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190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50800</xdr:rowOff>
    </xdr:to>
    <xdr:sp macro="" textlink="">
      <xdr:nvSpPr>
        <xdr:cNvPr id="146899" name="Text Box 4">
          <a:extLst>
            <a:ext uri="{FF2B5EF4-FFF2-40B4-BE49-F238E27FC236}">
              <a16:creationId xmlns:a16="http://schemas.microsoft.com/office/drawing/2014/main" id="{A58B398B-9199-C342-8BD5-DAEF1BA3DCC7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228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50800</xdr:rowOff>
    </xdr:to>
    <xdr:sp macro="" textlink="">
      <xdr:nvSpPr>
        <xdr:cNvPr id="146900" name="Text Box 4">
          <a:extLst>
            <a:ext uri="{FF2B5EF4-FFF2-40B4-BE49-F238E27FC236}">
              <a16:creationId xmlns:a16="http://schemas.microsoft.com/office/drawing/2014/main" id="{D5CC11ED-6E79-EA42-89F8-10647A37BD90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228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50800</xdr:rowOff>
    </xdr:to>
    <xdr:sp macro="" textlink="">
      <xdr:nvSpPr>
        <xdr:cNvPr id="146901" name="Text Box 4">
          <a:extLst>
            <a:ext uri="{FF2B5EF4-FFF2-40B4-BE49-F238E27FC236}">
              <a16:creationId xmlns:a16="http://schemas.microsoft.com/office/drawing/2014/main" id="{08D00A72-DD0F-6C4E-B269-AC67E99BA9E4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228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12700</xdr:rowOff>
    </xdr:to>
    <xdr:sp macro="" textlink="">
      <xdr:nvSpPr>
        <xdr:cNvPr id="146902" name="Text Box 4">
          <a:extLst>
            <a:ext uri="{FF2B5EF4-FFF2-40B4-BE49-F238E27FC236}">
              <a16:creationId xmlns:a16="http://schemas.microsoft.com/office/drawing/2014/main" id="{2DD64D40-147C-044E-AB0A-31B3855A1E61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190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50800</xdr:rowOff>
    </xdr:to>
    <xdr:sp macro="" textlink="">
      <xdr:nvSpPr>
        <xdr:cNvPr id="146903" name="Text Box 4">
          <a:extLst>
            <a:ext uri="{FF2B5EF4-FFF2-40B4-BE49-F238E27FC236}">
              <a16:creationId xmlns:a16="http://schemas.microsoft.com/office/drawing/2014/main" id="{7EEDF05F-97B8-554E-94F1-F1E51BF1E4D4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228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12700</xdr:rowOff>
    </xdr:to>
    <xdr:sp macro="" textlink="">
      <xdr:nvSpPr>
        <xdr:cNvPr id="146904" name="Text Box 4">
          <a:extLst>
            <a:ext uri="{FF2B5EF4-FFF2-40B4-BE49-F238E27FC236}">
              <a16:creationId xmlns:a16="http://schemas.microsoft.com/office/drawing/2014/main" id="{9ED10F19-DA9D-0245-95E9-52156E1A2D4D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190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12700</xdr:rowOff>
    </xdr:to>
    <xdr:sp macro="" textlink="">
      <xdr:nvSpPr>
        <xdr:cNvPr id="146905" name="Text Box 4">
          <a:extLst>
            <a:ext uri="{FF2B5EF4-FFF2-40B4-BE49-F238E27FC236}">
              <a16:creationId xmlns:a16="http://schemas.microsoft.com/office/drawing/2014/main" id="{37A35106-A90B-6340-8A6B-8566514AF08C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190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50800</xdr:rowOff>
    </xdr:to>
    <xdr:sp macro="" textlink="">
      <xdr:nvSpPr>
        <xdr:cNvPr id="146906" name="Text Box 4">
          <a:extLst>
            <a:ext uri="{FF2B5EF4-FFF2-40B4-BE49-F238E27FC236}">
              <a16:creationId xmlns:a16="http://schemas.microsoft.com/office/drawing/2014/main" id="{D53918AB-A99A-8841-91CB-B1E7529D6DF7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228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50800</xdr:rowOff>
    </xdr:to>
    <xdr:sp macro="" textlink="">
      <xdr:nvSpPr>
        <xdr:cNvPr id="146907" name="Text Box 4">
          <a:extLst>
            <a:ext uri="{FF2B5EF4-FFF2-40B4-BE49-F238E27FC236}">
              <a16:creationId xmlns:a16="http://schemas.microsoft.com/office/drawing/2014/main" id="{DD49A837-EB9C-5D4B-AD02-B27DDB28DA8F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228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50800</xdr:rowOff>
    </xdr:to>
    <xdr:sp macro="" textlink="">
      <xdr:nvSpPr>
        <xdr:cNvPr id="147008" name="Text Box 4">
          <a:extLst>
            <a:ext uri="{FF2B5EF4-FFF2-40B4-BE49-F238E27FC236}">
              <a16:creationId xmlns:a16="http://schemas.microsoft.com/office/drawing/2014/main" id="{C3A19615-F5E8-4643-BC55-DC035ED24AB0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228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12700</xdr:rowOff>
    </xdr:to>
    <xdr:sp macro="" textlink="">
      <xdr:nvSpPr>
        <xdr:cNvPr id="147009" name="Text Box 4">
          <a:extLst>
            <a:ext uri="{FF2B5EF4-FFF2-40B4-BE49-F238E27FC236}">
              <a16:creationId xmlns:a16="http://schemas.microsoft.com/office/drawing/2014/main" id="{A2BA26A8-AD0B-CE48-914A-49F65CA51720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190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1156759</xdr:colOff>
      <xdr:row>270</xdr:row>
      <xdr:rowOff>31750</xdr:rowOff>
    </xdr:to>
    <xdr:sp macro="" textlink="">
      <xdr:nvSpPr>
        <xdr:cNvPr id="147010" name="Text Box 4">
          <a:extLst>
            <a:ext uri="{FF2B5EF4-FFF2-40B4-BE49-F238E27FC236}">
              <a16:creationId xmlns:a16="http://schemas.microsoft.com/office/drawing/2014/main" id="{16AD9F53-1873-8941-81CD-75C1F8D19E66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3280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1156759</xdr:colOff>
      <xdr:row>270</xdr:row>
      <xdr:rowOff>31750</xdr:rowOff>
    </xdr:to>
    <xdr:sp macro="" textlink="">
      <xdr:nvSpPr>
        <xdr:cNvPr id="147011" name="Text Box 4">
          <a:extLst>
            <a:ext uri="{FF2B5EF4-FFF2-40B4-BE49-F238E27FC236}">
              <a16:creationId xmlns:a16="http://schemas.microsoft.com/office/drawing/2014/main" id="{852BA731-BCAA-3E49-A740-C385CA9A2F1E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3280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12" name="Text Box 4">
          <a:extLst>
            <a:ext uri="{FF2B5EF4-FFF2-40B4-BE49-F238E27FC236}">
              <a16:creationId xmlns:a16="http://schemas.microsoft.com/office/drawing/2014/main" id="{CBFCEA52-8B72-F347-84C3-3270CC673A18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13" name="Text Box 4">
          <a:extLst>
            <a:ext uri="{FF2B5EF4-FFF2-40B4-BE49-F238E27FC236}">
              <a16:creationId xmlns:a16="http://schemas.microsoft.com/office/drawing/2014/main" id="{8F83A0AC-FD2A-0D44-8E05-08DDDC31B104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14" name="Text Box 4">
          <a:extLst>
            <a:ext uri="{FF2B5EF4-FFF2-40B4-BE49-F238E27FC236}">
              <a16:creationId xmlns:a16="http://schemas.microsoft.com/office/drawing/2014/main" id="{DDB0347E-7D54-C143-85F3-5A4BBE333B62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15" name="Text Box 4">
          <a:extLst>
            <a:ext uri="{FF2B5EF4-FFF2-40B4-BE49-F238E27FC236}">
              <a16:creationId xmlns:a16="http://schemas.microsoft.com/office/drawing/2014/main" id="{DA40D5DB-89C5-BB4F-85B9-501E1775F5FE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16" name="Text Box 4">
          <a:extLst>
            <a:ext uri="{FF2B5EF4-FFF2-40B4-BE49-F238E27FC236}">
              <a16:creationId xmlns:a16="http://schemas.microsoft.com/office/drawing/2014/main" id="{2EC24624-6482-0A43-95C8-EE70B30B4828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17" name="Text Box 4">
          <a:extLst>
            <a:ext uri="{FF2B5EF4-FFF2-40B4-BE49-F238E27FC236}">
              <a16:creationId xmlns:a16="http://schemas.microsoft.com/office/drawing/2014/main" id="{FAAFF6FB-662E-5144-805C-A440CF675FF4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18" name="Text Box 4">
          <a:extLst>
            <a:ext uri="{FF2B5EF4-FFF2-40B4-BE49-F238E27FC236}">
              <a16:creationId xmlns:a16="http://schemas.microsoft.com/office/drawing/2014/main" id="{5B39A092-9254-154A-91D2-C5F9FC75E6C2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19" name="Text Box 4">
          <a:extLst>
            <a:ext uri="{FF2B5EF4-FFF2-40B4-BE49-F238E27FC236}">
              <a16:creationId xmlns:a16="http://schemas.microsoft.com/office/drawing/2014/main" id="{69471015-EB39-524E-8842-35D4AA5EE84C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20" name="Text Box 4">
          <a:extLst>
            <a:ext uri="{FF2B5EF4-FFF2-40B4-BE49-F238E27FC236}">
              <a16:creationId xmlns:a16="http://schemas.microsoft.com/office/drawing/2014/main" id="{1473AF41-6962-3448-8557-4AC5752ACB3A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21" name="Text Box 4">
          <a:extLst>
            <a:ext uri="{FF2B5EF4-FFF2-40B4-BE49-F238E27FC236}">
              <a16:creationId xmlns:a16="http://schemas.microsoft.com/office/drawing/2014/main" id="{59DF01C2-8C31-AE40-9295-A47B012C8160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22" name="Text Box 4">
          <a:extLst>
            <a:ext uri="{FF2B5EF4-FFF2-40B4-BE49-F238E27FC236}">
              <a16:creationId xmlns:a16="http://schemas.microsoft.com/office/drawing/2014/main" id="{B6E87A53-7CF5-A54D-8DE3-C84CD016D317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23" name="Text Box 4">
          <a:extLst>
            <a:ext uri="{FF2B5EF4-FFF2-40B4-BE49-F238E27FC236}">
              <a16:creationId xmlns:a16="http://schemas.microsoft.com/office/drawing/2014/main" id="{7B71439D-ED24-9847-93E5-9FFD3BB8D108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24" name="Text Box 4">
          <a:extLst>
            <a:ext uri="{FF2B5EF4-FFF2-40B4-BE49-F238E27FC236}">
              <a16:creationId xmlns:a16="http://schemas.microsoft.com/office/drawing/2014/main" id="{4AA018A3-EFA0-C049-9646-46826A5799FD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25" name="Text Box 4">
          <a:extLst>
            <a:ext uri="{FF2B5EF4-FFF2-40B4-BE49-F238E27FC236}">
              <a16:creationId xmlns:a16="http://schemas.microsoft.com/office/drawing/2014/main" id="{9B9D82EE-BAA2-C04E-A864-1B9926AEF471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26" name="Text Box 4">
          <a:extLst>
            <a:ext uri="{FF2B5EF4-FFF2-40B4-BE49-F238E27FC236}">
              <a16:creationId xmlns:a16="http://schemas.microsoft.com/office/drawing/2014/main" id="{73C19D35-8D69-7B4B-B9CD-7C4EC970809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27" name="Text Box 4">
          <a:extLst>
            <a:ext uri="{FF2B5EF4-FFF2-40B4-BE49-F238E27FC236}">
              <a16:creationId xmlns:a16="http://schemas.microsoft.com/office/drawing/2014/main" id="{D45A44FE-9565-D04B-9EFC-2230D6A42B72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28" name="Text Box 4">
          <a:extLst>
            <a:ext uri="{FF2B5EF4-FFF2-40B4-BE49-F238E27FC236}">
              <a16:creationId xmlns:a16="http://schemas.microsoft.com/office/drawing/2014/main" id="{2B07611A-B739-FA4A-B14A-1B7DD05EC318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29" name="Text Box 4">
          <a:extLst>
            <a:ext uri="{FF2B5EF4-FFF2-40B4-BE49-F238E27FC236}">
              <a16:creationId xmlns:a16="http://schemas.microsoft.com/office/drawing/2014/main" id="{792D2C62-E8D1-7744-8B66-D6682D3D3D4A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30" name="Text Box 4">
          <a:extLst>
            <a:ext uri="{FF2B5EF4-FFF2-40B4-BE49-F238E27FC236}">
              <a16:creationId xmlns:a16="http://schemas.microsoft.com/office/drawing/2014/main" id="{41E9A8EB-C815-1C44-B414-356EFB08A2D4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31" name="Text Box 4">
          <a:extLst>
            <a:ext uri="{FF2B5EF4-FFF2-40B4-BE49-F238E27FC236}">
              <a16:creationId xmlns:a16="http://schemas.microsoft.com/office/drawing/2014/main" id="{EA6DEF56-6AAB-564F-931A-FA3C886FA842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32" name="Text Box 4">
          <a:extLst>
            <a:ext uri="{FF2B5EF4-FFF2-40B4-BE49-F238E27FC236}">
              <a16:creationId xmlns:a16="http://schemas.microsoft.com/office/drawing/2014/main" id="{377D449A-64D5-9246-B77E-B88F70D7ADBF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33" name="Text Box 4">
          <a:extLst>
            <a:ext uri="{FF2B5EF4-FFF2-40B4-BE49-F238E27FC236}">
              <a16:creationId xmlns:a16="http://schemas.microsoft.com/office/drawing/2014/main" id="{E592A8B2-9907-6346-A208-AF9D6E05357D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34" name="Text Box 4">
          <a:extLst>
            <a:ext uri="{FF2B5EF4-FFF2-40B4-BE49-F238E27FC236}">
              <a16:creationId xmlns:a16="http://schemas.microsoft.com/office/drawing/2014/main" id="{A435FB71-E253-B348-B73E-A11612AC45AF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35" name="Text Box 4">
          <a:extLst>
            <a:ext uri="{FF2B5EF4-FFF2-40B4-BE49-F238E27FC236}">
              <a16:creationId xmlns:a16="http://schemas.microsoft.com/office/drawing/2014/main" id="{68C52172-BCAA-684B-8DB2-6414F3C841C7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36" name="Text Box 4">
          <a:extLst>
            <a:ext uri="{FF2B5EF4-FFF2-40B4-BE49-F238E27FC236}">
              <a16:creationId xmlns:a16="http://schemas.microsoft.com/office/drawing/2014/main" id="{66FD2BCF-B62D-E643-A305-7F30E52148A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37" name="Text Box 4">
          <a:extLst>
            <a:ext uri="{FF2B5EF4-FFF2-40B4-BE49-F238E27FC236}">
              <a16:creationId xmlns:a16="http://schemas.microsoft.com/office/drawing/2014/main" id="{988D994A-3DD9-5A4A-A509-066448EFB5C2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38" name="Text Box 4">
          <a:extLst>
            <a:ext uri="{FF2B5EF4-FFF2-40B4-BE49-F238E27FC236}">
              <a16:creationId xmlns:a16="http://schemas.microsoft.com/office/drawing/2014/main" id="{B01A2D97-A14A-E64C-84D5-BB16BBA1515A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39" name="Text Box 4">
          <a:extLst>
            <a:ext uri="{FF2B5EF4-FFF2-40B4-BE49-F238E27FC236}">
              <a16:creationId xmlns:a16="http://schemas.microsoft.com/office/drawing/2014/main" id="{2A079E97-A884-A544-833D-1CAF46EDB00B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40" name="Text Box 4">
          <a:extLst>
            <a:ext uri="{FF2B5EF4-FFF2-40B4-BE49-F238E27FC236}">
              <a16:creationId xmlns:a16="http://schemas.microsoft.com/office/drawing/2014/main" id="{AC3DD08D-B926-7E45-8768-4C79F49B8E72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41" name="Text Box 4">
          <a:extLst>
            <a:ext uri="{FF2B5EF4-FFF2-40B4-BE49-F238E27FC236}">
              <a16:creationId xmlns:a16="http://schemas.microsoft.com/office/drawing/2014/main" id="{326E6787-2FBF-3A47-8CFF-055617335811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42" name="Text Box 4">
          <a:extLst>
            <a:ext uri="{FF2B5EF4-FFF2-40B4-BE49-F238E27FC236}">
              <a16:creationId xmlns:a16="http://schemas.microsoft.com/office/drawing/2014/main" id="{C4471268-45C1-A246-AFD2-0832E43D317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43" name="Text Box 4">
          <a:extLst>
            <a:ext uri="{FF2B5EF4-FFF2-40B4-BE49-F238E27FC236}">
              <a16:creationId xmlns:a16="http://schemas.microsoft.com/office/drawing/2014/main" id="{BEF151C1-DF15-9144-B195-ACA20C54157C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44" name="Text Box 4">
          <a:extLst>
            <a:ext uri="{FF2B5EF4-FFF2-40B4-BE49-F238E27FC236}">
              <a16:creationId xmlns:a16="http://schemas.microsoft.com/office/drawing/2014/main" id="{1CBABC47-F35C-7A4D-811F-C3C8D35976C8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45" name="Text Box 4">
          <a:extLst>
            <a:ext uri="{FF2B5EF4-FFF2-40B4-BE49-F238E27FC236}">
              <a16:creationId xmlns:a16="http://schemas.microsoft.com/office/drawing/2014/main" id="{AF96FFE0-52BA-A643-97A3-194CCB039E3C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46" name="Text Box 4">
          <a:extLst>
            <a:ext uri="{FF2B5EF4-FFF2-40B4-BE49-F238E27FC236}">
              <a16:creationId xmlns:a16="http://schemas.microsoft.com/office/drawing/2014/main" id="{5EB7A664-232D-E041-A0AC-1700C3CA892B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47" name="Text Box 4">
          <a:extLst>
            <a:ext uri="{FF2B5EF4-FFF2-40B4-BE49-F238E27FC236}">
              <a16:creationId xmlns:a16="http://schemas.microsoft.com/office/drawing/2014/main" id="{C1879F40-83E8-1D45-A5A1-A613367C9F88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48" name="Text Box 4">
          <a:extLst>
            <a:ext uri="{FF2B5EF4-FFF2-40B4-BE49-F238E27FC236}">
              <a16:creationId xmlns:a16="http://schemas.microsoft.com/office/drawing/2014/main" id="{32F99DD5-6E9D-D744-BE23-DCC528B165BD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49" name="Text Box 4">
          <a:extLst>
            <a:ext uri="{FF2B5EF4-FFF2-40B4-BE49-F238E27FC236}">
              <a16:creationId xmlns:a16="http://schemas.microsoft.com/office/drawing/2014/main" id="{58770401-3F6B-5943-8026-5AD6434D3634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1156759</xdr:colOff>
      <xdr:row>270</xdr:row>
      <xdr:rowOff>31750</xdr:rowOff>
    </xdr:to>
    <xdr:sp macro="" textlink="">
      <xdr:nvSpPr>
        <xdr:cNvPr id="147050" name="Text Box 4">
          <a:extLst>
            <a:ext uri="{FF2B5EF4-FFF2-40B4-BE49-F238E27FC236}">
              <a16:creationId xmlns:a16="http://schemas.microsoft.com/office/drawing/2014/main" id="{9749B33B-0A5F-3249-8E89-A1C18B62BD73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3280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1156759</xdr:colOff>
      <xdr:row>270</xdr:row>
      <xdr:rowOff>31750</xdr:rowOff>
    </xdr:to>
    <xdr:sp macro="" textlink="">
      <xdr:nvSpPr>
        <xdr:cNvPr id="147051" name="Text Box 4">
          <a:extLst>
            <a:ext uri="{FF2B5EF4-FFF2-40B4-BE49-F238E27FC236}">
              <a16:creationId xmlns:a16="http://schemas.microsoft.com/office/drawing/2014/main" id="{C8F4EB53-CABD-D447-9A49-F7277113B9EC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3280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52" name="Text Box 4">
          <a:extLst>
            <a:ext uri="{FF2B5EF4-FFF2-40B4-BE49-F238E27FC236}">
              <a16:creationId xmlns:a16="http://schemas.microsoft.com/office/drawing/2014/main" id="{0898F1F7-E728-5E4F-8C47-38BA6D6092E8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53" name="Text Box 4">
          <a:extLst>
            <a:ext uri="{FF2B5EF4-FFF2-40B4-BE49-F238E27FC236}">
              <a16:creationId xmlns:a16="http://schemas.microsoft.com/office/drawing/2014/main" id="{478E85A9-D68D-2D45-BE9D-5CB3FBCF57B6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54" name="Text Box 4">
          <a:extLst>
            <a:ext uri="{FF2B5EF4-FFF2-40B4-BE49-F238E27FC236}">
              <a16:creationId xmlns:a16="http://schemas.microsoft.com/office/drawing/2014/main" id="{9D627FED-3614-E748-B8A6-5D37A0D3CB6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55" name="Text Box 4">
          <a:extLst>
            <a:ext uri="{FF2B5EF4-FFF2-40B4-BE49-F238E27FC236}">
              <a16:creationId xmlns:a16="http://schemas.microsoft.com/office/drawing/2014/main" id="{563EE7C9-7B39-E44B-B5C6-EF32519B911F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56" name="Text Box 4">
          <a:extLst>
            <a:ext uri="{FF2B5EF4-FFF2-40B4-BE49-F238E27FC236}">
              <a16:creationId xmlns:a16="http://schemas.microsoft.com/office/drawing/2014/main" id="{F2A07EB1-FF93-1E42-B6F3-D45263C2729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57" name="Text Box 4">
          <a:extLst>
            <a:ext uri="{FF2B5EF4-FFF2-40B4-BE49-F238E27FC236}">
              <a16:creationId xmlns:a16="http://schemas.microsoft.com/office/drawing/2014/main" id="{C49A91C5-E247-0141-BDA1-A70F8118BE33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58" name="Text Box 4">
          <a:extLst>
            <a:ext uri="{FF2B5EF4-FFF2-40B4-BE49-F238E27FC236}">
              <a16:creationId xmlns:a16="http://schemas.microsoft.com/office/drawing/2014/main" id="{F2BA1F45-72CA-C346-9B2B-0238ADAECF1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59" name="Text Box 4">
          <a:extLst>
            <a:ext uri="{FF2B5EF4-FFF2-40B4-BE49-F238E27FC236}">
              <a16:creationId xmlns:a16="http://schemas.microsoft.com/office/drawing/2014/main" id="{9618D92B-E3AF-2F43-83EF-CDBBDE7F3A6B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60" name="Text Box 4">
          <a:extLst>
            <a:ext uri="{FF2B5EF4-FFF2-40B4-BE49-F238E27FC236}">
              <a16:creationId xmlns:a16="http://schemas.microsoft.com/office/drawing/2014/main" id="{D4C2DA0F-DA67-FB4D-984F-8AA63A767901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61" name="Text Box 4">
          <a:extLst>
            <a:ext uri="{FF2B5EF4-FFF2-40B4-BE49-F238E27FC236}">
              <a16:creationId xmlns:a16="http://schemas.microsoft.com/office/drawing/2014/main" id="{BCBB260E-DA95-5F42-A72E-5C25CF41E4BB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62" name="Text Box 4">
          <a:extLst>
            <a:ext uri="{FF2B5EF4-FFF2-40B4-BE49-F238E27FC236}">
              <a16:creationId xmlns:a16="http://schemas.microsoft.com/office/drawing/2014/main" id="{B5D12E15-CA11-1744-B06E-C1B01EA69600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63" name="Text Box 4">
          <a:extLst>
            <a:ext uri="{FF2B5EF4-FFF2-40B4-BE49-F238E27FC236}">
              <a16:creationId xmlns:a16="http://schemas.microsoft.com/office/drawing/2014/main" id="{F87EB456-B397-D84C-8385-E0553DA347A3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64" name="Text Box 4">
          <a:extLst>
            <a:ext uri="{FF2B5EF4-FFF2-40B4-BE49-F238E27FC236}">
              <a16:creationId xmlns:a16="http://schemas.microsoft.com/office/drawing/2014/main" id="{19F94D5E-14AF-0046-BB4C-B0188EB75468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65" name="Text Box 4">
          <a:extLst>
            <a:ext uri="{FF2B5EF4-FFF2-40B4-BE49-F238E27FC236}">
              <a16:creationId xmlns:a16="http://schemas.microsoft.com/office/drawing/2014/main" id="{F3A09DEC-2B44-5D48-A87E-187F0FBAA857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66" name="Text Box 4">
          <a:extLst>
            <a:ext uri="{FF2B5EF4-FFF2-40B4-BE49-F238E27FC236}">
              <a16:creationId xmlns:a16="http://schemas.microsoft.com/office/drawing/2014/main" id="{BFF3D01F-4999-084E-9E6C-56F2CBBF0050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67" name="Text Box 4">
          <a:extLst>
            <a:ext uri="{FF2B5EF4-FFF2-40B4-BE49-F238E27FC236}">
              <a16:creationId xmlns:a16="http://schemas.microsoft.com/office/drawing/2014/main" id="{71BEB961-9AEA-A74F-9118-FED53C46F0B4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68" name="Text Box 4">
          <a:extLst>
            <a:ext uri="{FF2B5EF4-FFF2-40B4-BE49-F238E27FC236}">
              <a16:creationId xmlns:a16="http://schemas.microsoft.com/office/drawing/2014/main" id="{21A98534-C637-4046-BABC-596FC36C247A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69" name="Text Box 4">
          <a:extLst>
            <a:ext uri="{FF2B5EF4-FFF2-40B4-BE49-F238E27FC236}">
              <a16:creationId xmlns:a16="http://schemas.microsoft.com/office/drawing/2014/main" id="{4B050307-A323-5E46-A9D9-A37BF4BCD6F4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70" name="Text Box 4">
          <a:extLst>
            <a:ext uri="{FF2B5EF4-FFF2-40B4-BE49-F238E27FC236}">
              <a16:creationId xmlns:a16="http://schemas.microsoft.com/office/drawing/2014/main" id="{DEEE2E6D-85BF-8840-B612-9DF898F79450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71" name="Text Box 4">
          <a:extLst>
            <a:ext uri="{FF2B5EF4-FFF2-40B4-BE49-F238E27FC236}">
              <a16:creationId xmlns:a16="http://schemas.microsoft.com/office/drawing/2014/main" id="{E07786E0-0D0E-304C-874E-9B760371E5F5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72" name="Text Box 4">
          <a:extLst>
            <a:ext uri="{FF2B5EF4-FFF2-40B4-BE49-F238E27FC236}">
              <a16:creationId xmlns:a16="http://schemas.microsoft.com/office/drawing/2014/main" id="{7627EB25-EE63-3447-97BB-3EF6A445CD80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73" name="Text Box 4">
          <a:extLst>
            <a:ext uri="{FF2B5EF4-FFF2-40B4-BE49-F238E27FC236}">
              <a16:creationId xmlns:a16="http://schemas.microsoft.com/office/drawing/2014/main" id="{7033E356-78F1-8743-B343-C20969CA57AF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74" name="Text Box 4">
          <a:extLst>
            <a:ext uri="{FF2B5EF4-FFF2-40B4-BE49-F238E27FC236}">
              <a16:creationId xmlns:a16="http://schemas.microsoft.com/office/drawing/2014/main" id="{245ED30F-7A44-DC40-9A3B-EA3B76596C81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75" name="Text Box 4">
          <a:extLst>
            <a:ext uri="{FF2B5EF4-FFF2-40B4-BE49-F238E27FC236}">
              <a16:creationId xmlns:a16="http://schemas.microsoft.com/office/drawing/2014/main" id="{CC62E5D4-A6CE-DC4F-AE7E-68BBF5BE8A3F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76" name="Text Box 4">
          <a:extLst>
            <a:ext uri="{FF2B5EF4-FFF2-40B4-BE49-F238E27FC236}">
              <a16:creationId xmlns:a16="http://schemas.microsoft.com/office/drawing/2014/main" id="{B7D1571A-4D7E-EF48-802F-18F616A3EC9B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77" name="Text Box 4">
          <a:extLst>
            <a:ext uri="{FF2B5EF4-FFF2-40B4-BE49-F238E27FC236}">
              <a16:creationId xmlns:a16="http://schemas.microsoft.com/office/drawing/2014/main" id="{DEADE0E3-A60D-B548-9283-8D40C4A3ABC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78" name="Text Box 4">
          <a:extLst>
            <a:ext uri="{FF2B5EF4-FFF2-40B4-BE49-F238E27FC236}">
              <a16:creationId xmlns:a16="http://schemas.microsoft.com/office/drawing/2014/main" id="{6D7B8759-784C-2945-8F78-22A36082706D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79" name="Text Box 4">
          <a:extLst>
            <a:ext uri="{FF2B5EF4-FFF2-40B4-BE49-F238E27FC236}">
              <a16:creationId xmlns:a16="http://schemas.microsoft.com/office/drawing/2014/main" id="{B119BE14-063A-8949-A007-EE80F50E486B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80" name="Text Box 4">
          <a:extLst>
            <a:ext uri="{FF2B5EF4-FFF2-40B4-BE49-F238E27FC236}">
              <a16:creationId xmlns:a16="http://schemas.microsoft.com/office/drawing/2014/main" id="{CFCA3F6F-84D1-D041-AB59-1F75C3E3CDEF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81" name="Text Box 4">
          <a:extLst>
            <a:ext uri="{FF2B5EF4-FFF2-40B4-BE49-F238E27FC236}">
              <a16:creationId xmlns:a16="http://schemas.microsoft.com/office/drawing/2014/main" id="{EBF6CCE5-81AA-4C4B-99E4-F6F5CA314B5D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82" name="Text Box 4">
          <a:extLst>
            <a:ext uri="{FF2B5EF4-FFF2-40B4-BE49-F238E27FC236}">
              <a16:creationId xmlns:a16="http://schemas.microsoft.com/office/drawing/2014/main" id="{AADDB0BA-0A56-864D-B91D-9E079ADDA693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83" name="Text Box 4">
          <a:extLst>
            <a:ext uri="{FF2B5EF4-FFF2-40B4-BE49-F238E27FC236}">
              <a16:creationId xmlns:a16="http://schemas.microsoft.com/office/drawing/2014/main" id="{DDF4A8D6-D720-0945-A116-93C95F7B7876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84" name="Text Box 4">
          <a:extLst>
            <a:ext uri="{FF2B5EF4-FFF2-40B4-BE49-F238E27FC236}">
              <a16:creationId xmlns:a16="http://schemas.microsoft.com/office/drawing/2014/main" id="{67B0D54C-2FAA-AF4E-877D-DC0FD6EA4AF8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31750</xdr:rowOff>
    </xdr:to>
    <xdr:sp macro="" textlink="">
      <xdr:nvSpPr>
        <xdr:cNvPr id="147085" name="Text Box 4">
          <a:extLst>
            <a:ext uri="{FF2B5EF4-FFF2-40B4-BE49-F238E27FC236}">
              <a16:creationId xmlns:a16="http://schemas.microsoft.com/office/drawing/2014/main" id="{7B2EEE5E-C3A5-9843-8B3D-30A5D18B19C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86" name="Text Box 4">
          <a:extLst>
            <a:ext uri="{FF2B5EF4-FFF2-40B4-BE49-F238E27FC236}">
              <a16:creationId xmlns:a16="http://schemas.microsoft.com/office/drawing/2014/main" id="{8A04BE28-1B7F-864A-BBC2-11C980FD6C0A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60325</xdr:rowOff>
    </xdr:to>
    <xdr:sp macro="" textlink="">
      <xdr:nvSpPr>
        <xdr:cNvPr id="147087" name="Text Box 4">
          <a:extLst>
            <a:ext uri="{FF2B5EF4-FFF2-40B4-BE49-F238E27FC236}">
              <a16:creationId xmlns:a16="http://schemas.microsoft.com/office/drawing/2014/main" id="{1CDE071F-642A-F648-B815-3E5AA1C053ED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12702</xdr:rowOff>
    </xdr:to>
    <xdr:sp macro="" textlink="">
      <xdr:nvSpPr>
        <xdr:cNvPr id="147088" name="Text Box 4">
          <a:extLst>
            <a:ext uri="{FF2B5EF4-FFF2-40B4-BE49-F238E27FC236}">
              <a16:creationId xmlns:a16="http://schemas.microsoft.com/office/drawing/2014/main" id="{97E835D2-9DC3-6548-A52B-ADB4AE9D50DB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190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50802</xdr:rowOff>
    </xdr:to>
    <xdr:sp macro="" textlink="">
      <xdr:nvSpPr>
        <xdr:cNvPr id="147089" name="Text Box 4">
          <a:extLst>
            <a:ext uri="{FF2B5EF4-FFF2-40B4-BE49-F238E27FC236}">
              <a16:creationId xmlns:a16="http://schemas.microsoft.com/office/drawing/2014/main" id="{D525C9FA-05F3-4D4D-9DA8-8ACA2C18EA3C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228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50802</xdr:rowOff>
    </xdr:to>
    <xdr:sp macro="" textlink="">
      <xdr:nvSpPr>
        <xdr:cNvPr id="147090" name="Text Box 4">
          <a:extLst>
            <a:ext uri="{FF2B5EF4-FFF2-40B4-BE49-F238E27FC236}">
              <a16:creationId xmlns:a16="http://schemas.microsoft.com/office/drawing/2014/main" id="{311A10EB-626A-4943-9B96-18F0444CB55E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228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50802</xdr:rowOff>
    </xdr:to>
    <xdr:sp macro="" textlink="">
      <xdr:nvSpPr>
        <xdr:cNvPr id="147091" name="Text Box 4">
          <a:extLst>
            <a:ext uri="{FF2B5EF4-FFF2-40B4-BE49-F238E27FC236}">
              <a16:creationId xmlns:a16="http://schemas.microsoft.com/office/drawing/2014/main" id="{AE749D84-88EC-6A47-B1AA-195E3A9336AF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228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12702</xdr:rowOff>
    </xdr:to>
    <xdr:sp macro="" textlink="">
      <xdr:nvSpPr>
        <xdr:cNvPr id="147092" name="Text Box 4">
          <a:extLst>
            <a:ext uri="{FF2B5EF4-FFF2-40B4-BE49-F238E27FC236}">
              <a16:creationId xmlns:a16="http://schemas.microsoft.com/office/drawing/2014/main" id="{A166C783-4931-0F49-B39E-1A807FEA3281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190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50802</xdr:rowOff>
    </xdr:to>
    <xdr:sp macro="" textlink="">
      <xdr:nvSpPr>
        <xdr:cNvPr id="147093" name="Text Box 4">
          <a:extLst>
            <a:ext uri="{FF2B5EF4-FFF2-40B4-BE49-F238E27FC236}">
              <a16:creationId xmlns:a16="http://schemas.microsoft.com/office/drawing/2014/main" id="{8D260CFE-04C6-4648-9BDB-30C3B8AAEAC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228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12702</xdr:rowOff>
    </xdr:to>
    <xdr:sp macro="" textlink="">
      <xdr:nvSpPr>
        <xdr:cNvPr id="147094" name="Text Box 4">
          <a:extLst>
            <a:ext uri="{FF2B5EF4-FFF2-40B4-BE49-F238E27FC236}">
              <a16:creationId xmlns:a16="http://schemas.microsoft.com/office/drawing/2014/main" id="{BD30A2DA-48F4-0647-A308-DE08E22BA130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190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12702</xdr:rowOff>
    </xdr:to>
    <xdr:sp macro="" textlink="">
      <xdr:nvSpPr>
        <xdr:cNvPr id="147095" name="Text Box 4">
          <a:extLst>
            <a:ext uri="{FF2B5EF4-FFF2-40B4-BE49-F238E27FC236}">
              <a16:creationId xmlns:a16="http://schemas.microsoft.com/office/drawing/2014/main" id="{917DF8C5-0DC7-784F-B244-297C57FD9CAD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190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50802</xdr:rowOff>
    </xdr:to>
    <xdr:sp macro="" textlink="">
      <xdr:nvSpPr>
        <xdr:cNvPr id="147096" name="Text Box 4">
          <a:extLst>
            <a:ext uri="{FF2B5EF4-FFF2-40B4-BE49-F238E27FC236}">
              <a16:creationId xmlns:a16="http://schemas.microsoft.com/office/drawing/2014/main" id="{F5CE7054-48E4-E64C-9211-8CAEBCB55B1B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228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50802</xdr:rowOff>
    </xdr:to>
    <xdr:sp macro="" textlink="">
      <xdr:nvSpPr>
        <xdr:cNvPr id="147097" name="Text Box 4">
          <a:extLst>
            <a:ext uri="{FF2B5EF4-FFF2-40B4-BE49-F238E27FC236}">
              <a16:creationId xmlns:a16="http://schemas.microsoft.com/office/drawing/2014/main" id="{6180FE1D-8ABD-6A40-9A1F-F22AD96E7A7E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228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50802</xdr:rowOff>
    </xdr:to>
    <xdr:sp macro="" textlink="">
      <xdr:nvSpPr>
        <xdr:cNvPr id="147098" name="Text Box 4">
          <a:extLst>
            <a:ext uri="{FF2B5EF4-FFF2-40B4-BE49-F238E27FC236}">
              <a16:creationId xmlns:a16="http://schemas.microsoft.com/office/drawing/2014/main" id="{B319EA82-D926-654F-AF33-37FE212C4202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228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1128184</xdr:colOff>
      <xdr:row>270</xdr:row>
      <xdr:rowOff>12702</xdr:rowOff>
    </xdr:to>
    <xdr:sp macro="" textlink="">
      <xdr:nvSpPr>
        <xdr:cNvPr id="147099" name="Text Box 4">
          <a:extLst>
            <a:ext uri="{FF2B5EF4-FFF2-40B4-BE49-F238E27FC236}">
              <a16:creationId xmlns:a16="http://schemas.microsoft.com/office/drawing/2014/main" id="{70986827-0F1A-7B4B-A66B-B99CE31FC518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4234" cy="190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1156759</xdr:colOff>
      <xdr:row>270</xdr:row>
      <xdr:rowOff>31752</xdr:rowOff>
    </xdr:to>
    <xdr:sp macro="" textlink="">
      <xdr:nvSpPr>
        <xdr:cNvPr id="147100" name="Text Box 4">
          <a:extLst>
            <a:ext uri="{FF2B5EF4-FFF2-40B4-BE49-F238E27FC236}">
              <a16:creationId xmlns:a16="http://schemas.microsoft.com/office/drawing/2014/main" id="{79D0E0FE-CE8D-1443-99C2-3CBE916612CD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3280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1156759</xdr:colOff>
      <xdr:row>270</xdr:row>
      <xdr:rowOff>31752</xdr:rowOff>
    </xdr:to>
    <xdr:sp macro="" textlink="">
      <xdr:nvSpPr>
        <xdr:cNvPr id="147101" name="Text Box 4">
          <a:extLst>
            <a:ext uri="{FF2B5EF4-FFF2-40B4-BE49-F238E27FC236}">
              <a16:creationId xmlns:a16="http://schemas.microsoft.com/office/drawing/2014/main" id="{6C82524A-F258-634A-8824-1675DA9028F3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3280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02" name="Text Box 4">
          <a:extLst>
            <a:ext uri="{FF2B5EF4-FFF2-40B4-BE49-F238E27FC236}">
              <a16:creationId xmlns:a16="http://schemas.microsoft.com/office/drawing/2014/main" id="{BBBD9C6B-9348-8248-B361-4A97B2344D06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03" name="Text Box 4">
          <a:extLst>
            <a:ext uri="{FF2B5EF4-FFF2-40B4-BE49-F238E27FC236}">
              <a16:creationId xmlns:a16="http://schemas.microsoft.com/office/drawing/2014/main" id="{4D8B3098-11FB-4046-A911-75866A5DBD8B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04" name="Text Box 4">
          <a:extLst>
            <a:ext uri="{FF2B5EF4-FFF2-40B4-BE49-F238E27FC236}">
              <a16:creationId xmlns:a16="http://schemas.microsoft.com/office/drawing/2014/main" id="{7A826E2B-80ED-A44C-9916-C58B12BA0633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05" name="Text Box 4">
          <a:extLst>
            <a:ext uri="{FF2B5EF4-FFF2-40B4-BE49-F238E27FC236}">
              <a16:creationId xmlns:a16="http://schemas.microsoft.com/office/drawing/2014/main" id="{56634395-5969-8E49-8055-F960035E1F37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06" name="Text Box 4">
          <a:extLst>
            <a:ext uri="{FF2B5EF4-FFF2-40B4-BE49-F238E27FC236}">
              <a16:creationId xmlns:a16="http://schemas.microsoft.com/office/drawing/2014/main" id="{6272CA38-32A5-5B4D-AC81-E4559028B767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07" name="Text Box 4">
          <a:extLst>
            <a:ext uri="{FF2B5EF4-FFF2-40B4-BE49-F238E27FC236}">
              <a16:creationId xmlns:a16="http://schemas.microsoft.com/office/drawing/2014/main" id="{530ACC82-5617-C940-9EDB-DB4F9EED31EC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08" name="Text Box 4">
          <a:extLst>
            <a:ext uri="{FF2B5EF4-FFF2-40B4-BE49-F238E27FC236}">
              <a16:creationId xmlns:a16="http://schemas.microsoft.com/office/drawing/2014/main" id="{EEDD5C46-D363-B447-9CED-83DB2493CE50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09" name="Text Box 4">
          <a:extLst>
            <a:ext uri="{FF2B5EF4-FFF2-40B4-BE49-F238E27FC236}">
              <a16:creationId xmlns:a16="http://schemas.microsoft.com/office/drawing/2014/main" id="{01F588D6-2B9A-684D-A2E6-EE2E292AC186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10" name="Text Box 4">
          <a:extLst>
            <a:ext uri="{FF2B5EF4-FFF2-40B4-BE49-F238E27FC236}">
              <a16:creationId xmlns:a16="http://schemas.microsoft.com/office/drawing/2014/main" id="{AFA29AC4-3509-D143-B128-7E1B800D3016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11" name="Text Box 4">
          <a:extLst>
            <a:ext uri="{FF2B5EF4-FFF2-40B4-BE49-F238E27FC236}">
              <a16:creationId xmlns:a16="http://schemas.microsoft.com/office/drawing/2014/main" id="{19D2E94B-D107-6D45-8544-296C386B8A88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12" name="Text Box 4">
          <a:extLst>
            <a:ext uri="{FF2B5EF4-FFF2-40B4-BE49-F238E27FC236}">
              <a16:creationId xmlns:a16="http://schemas.microsoft.com/office/drawing/2014/main" id="{AF26AA87-AE3B-9849-A1B0-D45DD1FA791B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13" name="Text Box 4">
          <a:extLst>
            <a:ext uri="{FF2B5EF4-FFF2-40B4-BE49-F238E27FC236}">
              <a16:creationId xmlns:a16="http://schemas.microsoft.com/office/drawing/2014/main" id="{E01FA256-0736-3846-AB38-4ADC1D7D6183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14" name="Text Box 4">
          <a:extLst>
            <a:ext uri="{FF2B5EF4-FFF2-40B4-BE49-F238E27FC236}">
              <a16:creationId xmlns:a16="http://schemas.microsoft.com/office/drawing/2014/main" id="{553BA797-D079-CD44-A0A3-BC35A14372A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15" name="Text Box 4">
          <a:extLst>
            <a:ext uri="{FF2B5EF4-FFF2-40B4-BE49-F238E27FC236}">
              <a16:creationId xmlns:a16="http://schemas.microsoft.com/office/drawing/2014/main" id="{74CCA643-CA02-2845-803D-D88FCDD4A94A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16" name="Text Box 4">
          <a:extLst>
            <a:ext uri="{FF2B5EF4-FFF2-40B4-BE49-F238E27FC236}">
              <a16:creationId xmlns:a16="http://schemas.microsoft.com/office/drawing/2014/main" id="{07BE599A-E369-9C47-80A6-A81FAA2EB3D5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17" name="Text Box 4">
          <a:extLst>
            <a:ext uri="{FF2B5EF4-FFF2-40B4-BE49-F238E27FC236}">
              <a16:creationId xmlns:a16="http://schemas.microsoft.com/office/drawing/2014/main" id="{B45EDD6A-0935-1743-BEB5-F6B5F741BEA5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18" name="Text Box 4">
          <a:extLst>
            <a:ext uri="{FF2B5EF4-FFF2-40B4-BE49-F238E27FC236}">
              <a16:creationId xmlns:a16="http://schemas.microsoft.com/office/drawing/2014/main" id="{EBA39A2F-6471-E74F-A936-5559E64EF1CA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19" name="Text Box 4">
          <a:extLst>
            <a:ext uri="{FF2B5EF4-FFF2-40B4-BE49-F238E27FC236}">
              <a16:creationId xmlns:a16="http://schemas.microsoft.com/office/drawing/2014/main" id="{05A37FAC-AC46-E342-8996-F2D33CB97E5E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20" name="Text Box 4">
          <a:extLst>
            <a:ext uri="{FF2B5EF4-FFF2-40B4-BE49-F238E27FC236}">
              <a16:creationId xmlns:a16="http://schemas.microsoft.com/office/drawing/2014/main" id="{E19437C7-C6CA-8248-8953-F97C1EB2B3C7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21" name="Text Box 4">
          <a:extLst>
            <a:ext uri="{FF2B5EF4-FFF2-40B4-BE49-F238E27FC236}">
              <a16:creationId xmlns:a16="http://schemas.microsoft.com/office/drawing/2014/main" id="{D4DE781B-4DD5-9740-A83C-66003E3F20DA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22" name="Text Box 4">
          <a:extLst>
            <a:ext uri="{FF2B5EF4-FFF2-40B4-BE49-F238E27FC236}">
              <a16:creationId xmlns:a16="http://schemas.microsoft.com/office/drawing/2014/main" id="{643C4042-C869-424B-9A39-5E9E5C38BBB5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23" name="Text Box 4">
          <a:extLst>
            <a:ext uri="{FF2B5EF4-FFF2-40B4-BE49-F238E27FC236}">
              <a16:creationId xmlns:a16="http://schemas.microsoft.com/office/drawing/2014/main" id="{96A7AA56-73CD-6D45-8BFF-A969C79BEA20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24" name="Text Box 4">
          <a:extLst>
            <a:ext uri="{FF2B5EF4-FFF2-40B4-BE49-F238E27FC236}">
              <a16:creationId xmlns:a16="http://schemas.microsoft.com/office/drawing/2014/main" id="{145375A4-3814-AE4A-A813-D3A8C907B976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25" name="Text Box 4">
          <a:extLst>
            <a:ext uri="{FF2B5EF4-FFF2-40B4-BE49-F238E27FC236}">
              <a16:creationId xmlns:a16="http://schemas.microsoft.com/office/drawing/2014/main" id="{C5906A55-4D6C-D746-AB1B-8F4F2765B331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26" name="Text Box 4">
          <a:extLst>
            <a:ext uri="{FF2B5EF4-FFF2-40B4-BE49-F238E27FC236}">
              <a16:creationId xmlns:a16="http://schemas.microsoft.com/office/drawing/2014/main" id="{FCB750FC-FF15-994A-928C-082B8E9F5B7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27" name="Text Box 4">
          <a:extLst>
            <a:ext uri="{FF2B5EF4-FFF2-40B4-BE49-F238E27FC236}">
              <a16:creationId xmlns:a16="http://schemas.microsoft.com/office/drawing/2014/main" id="{56DCD4E5-D4D4-124D-A2E3-4F8CA13037F0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28" name="Text Box 4">
          <a:extLst>
            <a:ext uri="{FF2B5EF4-FFF2-40B4-BE49-F238E27FC236}">
              <a16:creationId xmlns:a16="http://schemas.microsoft.com/office/drawing/2014/main" id="{101AF791-496E-FC4F-B38C-702D95C06896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29" name="Text Box 4">
          <a:extLst>
            <a:ext uri="{FF2B5EF4-FFF2-40B4-BE49-F238E27FC236}">
              <a16:creationId xmlns:a16="http://schemas.microsoft.com/office/drawing/2014/main" id="{105A5ABF-F30C-EA43-A31B-67FC70D6B272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30" name="Text Box 4">
          <a:extLst>
            <a:ext uri="{FF2B5EF4-FFF2-40B4-BE49-F238E27FC236}">
              <a16:creationId xmlns:a16="http://schemas.microsoft.com/office/drawing/2014/main" id="{C0516C79-FBA5-AC4E-AAE7-5AB149E9A70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31" name="Text Box 4">
          <a:extLst>
            <a:ext uri="{FF2B5EF4-FFF2-40B4-BE49-F238E27FC236}">
              <a16:creationId xmlns:a16="http://schemas.microsoft.com/office/drawing/2014/main" id="{3527457D-D98B-6C4E-B56D-1AEB2F6D692D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32" name="Text Box 4">
          <a:extLst>
            <a:ext uri="{FF2B5EF4-FFF2-40B4-BE49-F238E27FC236}">
              <a16:creationId xmlns:a16="http://schemas.microsoft.com/office/drawing/2014/main" id="{83024FA7-0544-3D4E-B6AD-F4B8C8754C2C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33" name="Text Box 4">
          <a:extLst>
            <a:ext uri="{FF2B5EF4-FFF2-40B4-BE49-F238E27FC236}">
              <a16:creationId xmlns:a16="http://schemas.microsoft.com/office/drawing/2014/main" id="{B0632831-E532-2D41-9B62-F0F5AACE5736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34" name="Text Box 4">
          <a:extLst>
            <a:ext uri="{FF2B5EF4-FFF2-40B4-BE49-F238E27FC236}">
              <a16:creationId xmlns:a16="http://schemas.microsoft.com/office/drawing/2014/main" id="{537CE530-6356-6C4F-8A53-F4E9778683D5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35" name="Text Box 4">
          <a:extLst>
            <a:ext uri="{FF2B5EF4-FFF2-40B4-BE49-F238E27FC236}">
              <a16:creationId xmlns:a16="http://schemas.microsoft.com/office/drawing/2014/main" id="{0129365D-3BF7-3145-B4E8-A713082AC2CC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36" name="Text Box 4">
          <a:extLst>
            <a:ext uri="{FF2B5EF4-FFF2-40B4-BE49-F238E27FC236}">
              <a16:creationId xmlns:a16="http://schemas.microsoft.com/office/drawing/2014/main" id="{A34AE743-741A-7A40-9E04-19DE43F5706D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37" name="Text Box 4">
          <a:extLst>
            <a:ext uri="{FF2B5EF4-FFF2-40B4-BE49-F238E27FC236}">
              <a16:creationId xmlns:a16="http://schemas.microsoft.com/office/drawing/2014/main" id="{F6691BDC-2B1A-C24F-86F1-B90A88E2F7A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38" name="Text Box 4">
          <a:extLst>
            <a:ext uri="{FF2B5EF4-FFF2-40B4-BE49-F238E27FC236}">
              <a16:creationId xmlns:a16="http://schemas.microsoft.com/office/drawing/2014/main" id="{EA1EF4FE-AC59-8348-BA15-EE69EBCAF36B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39" name="Text Box 4">
          <a:extLst>
            <a:ext uri="{FF2B5EF4-FFF2-40B4-BE49-F238E27FC236}">
              <a16:creationId xmlns:a16="http://schemas.microsoft.com/office/drawing/2014/main" id="{61201E1A-5825-6347-9528-F6CA55876727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1156759</xdr:colOff>
      <xdr:row>270</xdr:row>
      <xdr:rowOff>31752</xdr:rowOff>
    </xdr:to>
    <xdr:sp macro="" textlink="">
      <xdr:nvSpPr>
        <xdr:cNvPr id="147140" name="Text Box 4">
          <a:extLst>
            <a:ext uri="{FF2B5EF4-FFF2-40B4-BE49-F238E27FC236}">
              <a16:creationId xmlns:a16="http://schemas.microsoft.com/office/drawing/2014/main" id="{F1ADC0BC-ACA0-E749-B929-16BB969FAB26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3280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1156759</xdr:colOff>
      <xdr:row>270</xdr:row>
      <xdr:rowOff>31752</xdr:rowOff>
    </xdr:to>
    <xdr:sp macro="" textlink="">
      <xdr:nvSpPr>
        <xdr:cNvPr id="147141" name="Text Box 4">
          <a:extLst>
            <a:ext uri="{FF2B5EF4-FFF2-40B4-BE49-F238E27FC236}">
              <a16:creationId xmlns:a16="http://schemas.microsoft.com/office/drawing/2014/main" id="{30EC0918-8686-664A-9D31-EF3CD3565B3E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3280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42" name="Text Box 4">
          <a:extLst>
            <a:ext uri="{FF2B5EF4-FFF2-40B4-BE49-F238E27FC236}">
              <a16:creationId xmlns:a16="http://schemas.microsoft.com/office/drawing/2014/main" id="{8C38101A-0492-AF47-8F5A-BE53F186C627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43" name="Text Box 4">
          <a:extLst>
            <a:ext uri="{FF2B5EF4-FFF2-40B4-BE49-F238E27FC236}">
              <a16:creationId xmlns:a16="http://schemas.microsoft.com/office/drawing/2014/main" id="{5725EBD5-C9E3-FD4A-8206-D6A840BAB1A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44" name="Text Box 4">
          <a:extLst>
            <a:ext uri="{FF2B5EF4-FFF2-40B4-BE49-F238E27FC236}">
              <a16:creationId xmlns:a16="http://schemas.microsoft.com/office/drawing/2014/main" id="{A7A01DE9-D91B-6F45-B626-4299B4E6847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45" name="Text Box 4">
          <a:extLst>
            <a:ext uri="{FF2B5EF4-FFF2-40B4-BE49-F238E27FC236}">
              <a16:creationId xmlns:a16="http://schemas.microsoft.com/office/drawing/2014/main" id="{DF39EDB4-D926-3448-BCB6-AA7B0D7A1EA3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46" name="Text Box 4">
          <a:extLst>
            <a:ext uri="{FF2B5EF4-FFF2-40B4-BE49-F238E27FC236}">
              <a16:creationId xmlns:a16="http://schemas.microsoft.com/office/drawing/2014/main" id="{4B7FC969-26FE-9643-B41F-C8807AFAC434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47" name="Text Box 4">
          <a:extLst>
            <a:ext uri="{FF2B5EF4-FFF2-40B4-BE49-F238E27FC236}">
              <a16:creationId xmlns:a16="http://schemas.microsoft.com/office/drawing/2014/main" id="{98197C35-4705-954F-A5C0-7CC081586F1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48" name="Text Box 4">
          <a:extLst>
            <a:ext uri="{FF2B5EF4-FFF2-40B4-BE49-F238E27FC236}">
              <a16:creationId xmlns:a16="http://schemas.microsoft.com/office/drawing/2014/main" id="{A17866A5-A4E3-8C45-A95B-6FF3579C20E3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49" name="Text Box 4">
          <a:extLst>
            <a:ext uri="{FF2B5EF4-FFF2-40B4-BE49-F238E27FC236}">
              <a16:creationId xmlns:a16="http://schemas.microsoft.com/office/drawing/2014/main" id="{1651970E-C61B-814A-AE06-524D7A5D7579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50" name="Text Box 4">
          <a:extLst>
            <a:ext uri="{FF2B5EF4-FFF2-40B4-BE49-F238E27FC236}">
              <a16:creationId xmlns:a16="http://schemas.microsoft.com/office/drawing/2014/main" id="{0BF91A79-1D1C-0748-9397-D55C7E9759D6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51" name="Text Box 4">
          <a:extLst>
            <a:ext uri="{FF2B5EF4-FFF2-40B4-BE49-F238E27FC236}">
              <a16:creationId xmlns:a16="http://schemas.microsoft.com/office/drawing/2014/main" id="{8C3B94D1-3AC2-1C46-B3CF-13C7ABED69CF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52" name="Text Box 4">
          <a:extLst>
            <a:ext uri="{FF2B5EF4-FFF2-40B4-BE49-F238E27FC236}">
              <a16:creationId xmlns:a16="http://schemas.microsoft.com/office/drawing/2014/main" id="{9B4C610A-E4A0-9B45-8356-CC88C3B305D8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53" name="Text Box 4">
          <a:extLst>
            <a:ext uri="{FF2B5EF4-FFF2-40B4-BE49-F238E27FC236}">
              <a16:creationId xmlns:a16="http://schemas.microsoft.com/office/drawing/2014/main" id="{3A4D1968-EA10-0C45-A6B2-CFB250FD0A87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54" name="Text Box 4">
          <a:extLst>
            <a:ext uri="{FF2B5EF4-FFF2-40B4-BE49-F238E27FC236}">
              <a16:creationId xmlns:a16="http://schemas.microsoft.com/office/drawing/2014/main" id="{E4CBC77F-D294-0441-A444-906F8C3C476B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55" name="Text Box 4">
          <a:extLst>
            <a:ext uri="{FF2B5EF4-FFF2-40B4-BE49-F238E27FC236}">
              <a16:creationId xmlns:a16="http://schemas.microsoft.com/office/drawing/2014/main" id="{6FA401F5-3983-624F-A36C-5B64C51ABDE5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56" name="Text Box 4">
          <a:extLst>
            <a:ext uri="{FF2B5EF4-FFF2-40B4-BE49-F238E27FC236}">
              <a16:creationId xmlns:a16="http://schemas.microsoft.com/office/drawing/2014/main" id="{52B57FCD-A5A6-CA47-980E-76BE8EF67ED1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57" name="Text Box 4">
          <a:extLst>
            <a:ext uri="{FF2B5EF4-FFF2-40B4-BE49-F238E27FC236}">
              <a16:creationId xmlns:a16="http://schemas.microsoft.com/office/drawing/2014/main" id="{1B5B73CD-4D7C-3D44-8E22-8F032E32DEE0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58" name="Text Box 4">
          <a:extLst>
            <a:ext uri="{FF2B5EF4-FFF2-40B4-BE49-F238E27FC236}">
              <a16:creationId xmlns:a16="http://schemas.microsoft.com/office/drawing/2014/main" id="{3E6EBAA6-6216-554C-96DA-E69282D83F94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59" name="Text Box 4">
          <a:extLst>
            <a:ext uri="{FF2B5EF4-FFF2-40B4-BE49-F238E27FC236}">
              <a16:creationId xmlns:a16="http://schemas.microsoft.com/office/drawing/2014/main" id="{A9B2F220-58CC-2644-8D0F-B7E1DE64538F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60" name="Text Box 4">
          <a:extLst>
            <a:ext uri="{FF2B5EF4-FFF2-40B4-BE49-F238E27FC236}">
              <a16:creationId xmlns:a16="http://schemas.microsoft.com/office/drawing/2014/main" id="{9F36DDAA-654E-F143-92F2-32837351E755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61" name="Text Box 4">
          <a:extLst>
            <a:ext uri="{FF2B5EF4-FFF2-40B4-BE49-F238E27FC236}">
              <a16:creationId xmlns:a16="http://schemas.microsoft.com/office/drawing/2014/main" id="{F587835D-E248-964A-8537-A43B88BC829F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62" name="Text Box 4">
          <a:extLst>
            <a:ext uri="{FF2B5EF4-FFF2-40B4-BE49-F238E27FC236}">
              <a16:creationId xmlns:a16="http://schemas.microsoft.com/office/drawing/2014/main" id="{BCC76AFD-1E40-F448-841C-E8F5B0BA0DAA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63" name="Text Box 4">
          <a:extLst>
            <a:ext uri="{FF2B5EF4-FFF2-40B4-BE49-F238E27FC236}">
              <a16:creationId xmlns:a16="http://schemas.microsoft.com/office/drawing/2014/main" id="{8ADD0DB8-870E-9248-BE14-F2698A1632AD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64" name="Text Box 4">
          <a:extLst>
            <a:ext uri="{FF2B5EF4-FFF2-40B4-BE49-F238E27FC236}">
              <a16:creationId xmlns:a16="http://schemas.microsoft.com/office/drawing/2014/main" id="{9769E1D3-3B0C-1548-AB0A-F1DC5138FA63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65" name="Text Box 4">
          <a:extLst>
            <a:ext uri="{FF2B5EF4-FFF2-40B4-BE49-F238E27FC236}">
              <a16:creationId xmlns:a16="http://schemas.microsoft.com/office/drawing/2014/main" id="{394D213C-09C8-C941-9E88-35FD5E99A0AF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66" name="Text Box 4">
          <a:extLst>
            <a:ext uri="{FF2B5EF4-FFF2-40B4-BE49-F238E27FC236}">
              <a16:creationId xmlns:a16="http://schemas.microsoft.com/office/drawing/2014/main" id="{734B9436-02EE-EF45-A23D-B79B9A618CC8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67" name="Text Box 4">
          <a:extLst>
            <a:ext uri="{FF2B5EF4-FFF2-40B4-BE49-F238E27FC236}">
              <a16:creationId xmlns:a16="http://schemas.microsoft.com/office/drawing/2014/main" id="{2F22C12A-A1C4-1048-A3E2-1B13066E71BD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68" name="Text Box 4">
          <a:extLst>
            <a:ext uri="{FF2B5EF4-FFF2-40B4-BE49-F238E27FC236}">
              <a16:creationId xmlns:a16="http://schemas.microsoft.com/office/drawing/2014/main" id="{57E762D4-2429-C445-8BC3-5103F2205B10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69" name="Text Box 4">
          <a:extLst>
            <a:ext uri="{FF2B5EF4-FFF2-40B4-BE49-F238E27FC236}">
              <a16:creationId xmlns:a16="http://schemas.microsoft.com/office/drawing/2014/main" id="{1B6B88BB-7E88-F24D-8202-62B559A2E87D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70" name="Text Box 4">
          <a:extLst>
            <a:ext uri="{FF2B5EF4-FFF2-40B4-BE49-F238E27FC236}">
              <a16:creationId xmlns:a16="http://schemas.microsoft.com/office/drawing/2014/main" id="{41B0775D-387C-C446-BA1A-90CE37ADF50F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71" name="Text Box 4">
          <a:extLst>
            <a:ext uri="{FF2B5EF4-FFF2-40B4-BE49-F238E27FC236}">
              <a16:creationId xmlns:a16="http://schemas.microsoft.com/office/drawing/2014/main" id="{0F73B4D1-1A5F-5A4C-B470-E36CEB010B16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72" name="Text Box 4">
          <a:extLst>
            <a:ext uri="{FF2B5EF4-FFF2-40B4-BE49-F238E27FC236}">
              <a16:creationId xmlns:a16="http://schemas.microsoft.com/office/drawing/2014/main" id="{0584CEA8-EDD1-BD49-83DA-56F434F9DEE6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73" name="Text Box 4">
          <a:extLst>
            <a:ext uri="{FF2B5EF4-FFF2-40B4-BE49-F238E27FC236}">
              <a16:creationId xmlns:a16="http://schemas.microsoft.com/office/drawing/2014/main" id="{C1AAC625-1E95-4940-9418-7E613E9254D8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74" name="Text Box 4">
          <a:extLst>
            <a:ext uri="{FF2B5EF4-FFF2-40B4-BE49-F238E27FC236}">
              <a16:creationId xmlns:a16="http://schemas.microsoft.com/office/drawing/2014/main" id="{EA3DFF0B-6772-8544-BC77-2AEA8A35378B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31752</xdr:rowOff>
    </xdr:to>
    <xdr:sp macro="" textlink="">
      <xdr:nvSpPr>
        <xdr:cNvPr id="147175" name="Text Box 4">
          <a:extLst>
            <a:ext uri="{FF2B5EF4-FFF2-40B4-BE49-F238E27FC236}">
              <a16:creationId xmlns:a16="http://schemas.microsoft.com/office/drawing/2014/main" id="{7DC3EDF8-5EB1-A041-BE12-4FC79E1A44AC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09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76" name="Text Box 4">
          <a:extLst>
            <a:ext uri="{FF2B5EF4-FFF2-40B4-BE49-F238E27FC236}">
              <a16:creationId xmlns:a16="http://schemas.microsoft.com/office/drawing/2014/main" id="{8F627754-D4BE-574D-BF22-CC19BBFA4716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1123950</xdr:colOff>
      <xdr:row>269</xdr:row>
      <xdr:rowOff>0</xdr:rowOff>
    </xdr:from>
    <xdr:to>
      <xdr:col>1</xdr:col>
      <xdr:colOff>1137709</xdr:colOff>
      <xdr:row>270</xdr:row>
      <xdr:rowOff>60327</xdr:rowOff>
    </xdr:to>
    <xdr:sp macro="" textlink="">
      <xdr:nvSpPr>
        <xdr:cNvPr id="147177" name="Text Box 4">
          <a:extLst>
            <a:ext uri="{FF2B5EF4-FFF2-40B4-BE49-F238E27FC236}">
              <a16:creationId xmlns:a16="http://schemas.microsoft.com/office/drawing/2014/main" id="{E31166FC-6F21-3644-B3B6-28E69D578076}"/>
            </a:ext>
          </a:extLst>
        </xdr:cNvPr>
        <xdr:cNvSpPr txBox="1">
          <a:spLocks noChangeArrowheads="1"/>
        </xdr:cNvSpPr>
      </xdr:nvSpPr>
      <xdr:spPr bwMode="auto">
        <a:xfrm>
          <a:off x="2292350" y="15494000"/>
          <a:ext cx="13759" cy="238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</sheetPr>
  <dimension ref="A1:AX417"/>
  <sheetViews>
    <sheetView tabSelected="1" zoomScale="72" zoomScaleNormal="72" workbookViewId="0">
      <pane xSplit="3" topLeftCell="D1" activePane="topRight" state="frozen"/>
      <selection activeCell="A2" sqref="A2"/>
      <selection pane="topRight" activeCell="A6" sqref="A6"/>
    </sheetView>
  </sheetViews>
  <sheetFormatPr baseColWidth="10" defaultColWidth="8.83203125" defaultRowHeight="13" x14ac:dyDescent="0.15"/>
  <cols>
    <col min="1" max="1" width="23.33203125" style="33" customWidth="1"/>
    <col min="2" max="2" width="18.5" style="33" customWidth="1"/>
    <col min="3" max="3" width="8.33203125" style="55" customWidth="1"/>
    <col min="4" max="4" width="8.33203125" style="56" customWidth="1"/>
    <col min="5" max="5" width="8.5" style="33" customWidth="1"/>
    <col min="6" max="6" width="10" style="55" customWidth="1"/>
    <col min="7" max="7" width="7.6640625" style="55" customWidth="1"/>
    <col min="8" max="8" width="10.83203125" style="89" customWidth="1"/>
    <col min="9" max="9" width="7.6640625" style="55" customWidth="1"/>
    <col min="10" max="10" width="12.6640625" style="89" customWidth="1"/>
    <col min="11" max="11" width="7.6640625" style="55" customWidth="1"/>
    <col min="12" max="12" width="10.1640625" style="89" customWidth="1"/>
    <col min="13" max="13" width="7.6640625" style="55" customWidth="1"/>
    <col min="14" max="14" width="10.33203125" style="89" customWidth="1"/>
    <col min="15" max="15" width="7.6640625" style="55" customWidth="1"/>
    <col min="16" max="16" width="10.1640625" style="89" customWidth="1"/>
    <col min="17" max="17" width="7.6640625" style="55" customWidth="1"/>
    <col min="18" max="18" width="9.83203125" style="89" customWidth="1"/>
    <col min="19" max="19" width="7.6640625" style="55" customWidth="1"/>
    <col min="20" max="20" width="12" style="89" customWidth="1"/>
    <col min="21" max="21" width="7.5" style="55" customWidth="1"/>
    <col min="22" max="22" width="11.33203125" style="89" customWidth="1"/>
    <col min="23" max="23" width="7.5" style="55" customWidth="1"/>
    <col min="24" max="24" width="9.83203125" style="89" customWidth="1"/>
    <col min="25" max="25" width="7.5" style="55" customWidth="1"/>
    <col min="26" max="26" width="9.83203125" style="89" customWidth="1"/>
    <col min="27" max="27" width="7.5" style="55" customWidth="1"/>
    <col min="28" max="28" width="9.83203125" style="89" customWidth="1"/>
    <col min="29" max="29" width="7.5" style="55" customWidth="1"/>
    <col min="30" max="30" width="9.83203125" style="89" customWidth="1"/>
    <col min="31" max="31" width="7.5" style="55" customWidth="1"/>
    <col min="32" max="32" width="9.83203125" style="89" customWidth="1"/>
    <col min="33" max="33" width="7.5" style="55" customWidth="1"/>
    <col min="34" max="34" width="9.1640625" style="89" customWidth="1"/>
    <col min="35" max="35" width="7.5" style="55" customWidth="1"/>
    <col min="36" max="36" width="7.83203125" style="33" customWidth="1"/>
    <col min="37" max="37" width="11.33203125" style="33" customWidth="1"/>
    <col min="38" max="38" width="8.33203125" style="33" customWidth="1"/>
    <col min="39" max="39" width="10.5" style="33" customWidth="1"/>
    <col min="40" max="40" width="7.6640625" style="61" customWidth="1"/>
    <col min="41" max="41" width="8.83203125" customWidth="1"/>
    <col min="42" max="42" width="21.5" customWidth="1"/>
    <col min="43" max="43" width="11.83203125" customWidth="1"/>
    <col min="44" max="44" width="12.1640625" customWidth="1"/>
  </cols>
  <sheetData>
    <row r="1" spans="1:50" ht="14" x14ac:dyDescent="0.15">
      <c r="A1" s="60" t="s">
        <v>173</v>
      </c>
      <c r="AK1" s="61"/>
      <c r="AL1" s="55"/>
      <c r="AM1" s="55"/>
      <c r="AN1" s="55"/>
    </row>
    <row r="2" spans="1:50" ht="14" x14ac:dyDescent="0.15">
      <c r="A2" s="62" t="s">
        <v>56</v>
      </c>
      <c r="B2" s="62"/>
      <c r="C2" s="60"/>
      <c r="D2" s="63"/>
      <c r="E2" s="62"/>
      <c r="F2" s="60"/>
      <c r="G2" s="60"/>
      <c r="H2" s="90"/>
      <c r="I2" s="60"/>
      <c r="J2" s="90"/>
      <c r="K2" s="60"/>
      <c r="L2" s="90"/>
      <c r="M2" s="60"/>
      <c r="N2" s="90"/>
      <c r="O2" s="60"/>
      <c r="P2" s="90"/>
      <c r="Q2" s="60"/>
      <c r="R2" s="90"/>
      <c r="S2" s="60"/>
      <c r="T2" s="90"/>
      <c r="U2" s="60"/>
      <c r="V2" s="90"/>
      <c r="W2" s="60"/>
      <c r="X2" s="90"/>
      <c r="Y2" s="60"/>
      <c r="Z2" s="90"/>
      <c r="AA2" s="60"/>
      <c r="AB2" s="90"/>
      <c r="AC2" s="60"/>
      <c r="AD2" s="90"/>
      <c r="AE2" s="60"/>
      <c r="AF2" s="90"/>
      <c r="AG2" s="60"/>
      <c r="AH2" s="90"/>
      <c r="AI2" s="60"/>
      <c r="AK2" s="61"/>
      <c r="AL2" s="55"/>
      <c r="AM2" s="55"/>
      <c r="AN2" s="55"/>
      <c r="AO2" s="2"/>
      <c r="AP2" s="2"/>
    </row>
    <row r="3" spans="1:50" s="1" customFormat="1" ht="14" x14ac:dyDescent="0.15">
      <c r="A3" s="64" t="s">
        <v>10</v>
      </c>
      <c r="B3" s="64"/>
      <c r="C3" s="64"/>
      <c r="D3" s="65"/>
      <c r="E3" s="64"/>
      <c r="F3" s="64"/>
      <c r="G3" s="64"/>
      <c r="H3" s="90"/>
      <c r="I3" s="64"/>
      <c r="J3" s="90"/>
      <c r="K3" s="64"/>
      <c r="L3" s="90"/>
      <c r="M3" s="64"/>
      <c r="N3" s="90"/>
      <c r="O3" s="64"/>
      <c r="P3" s="90"/>
      <c r="Q3" s="64"/>
      <c r="R3" s="90"/>
      <c r="S3" s="64"/>
      <c r="T3" s="90"/>
      <c r="U3" s="64"/>
      <c r="V3" s="90"/>
      <c r="W3" s="64"/>
      <c r="X3" s="90"/>
      <c r="Y3" s="64"/>
      <c r="Z3" s="90"/>
      <c r="AA3" s="64"/>
      <c r="AB3" s="90"/>
      <c r="AC3" s="64"/>
      <c r="AD3" s="90"/>
      <c r="AE3" s="64"/>
      <c r="AF3" s="90"/>
      <c r="AG3" s="64"/>
      <c r="AH3" s="90"/>
      <c r="AI3" s="64"/>
      <c r="AJ3" s="66"/>
      <c r="AK3" s="67"/>
      <c r="AL3" s="66"/>
      <c r="AM3" s="66"/>
      <c r="AN3" s="66"/>
      <c r="AO3"/>
      <c r="AP3"/>
    </row>
    <row r="4" spans="1:50" ht="14" x14ac:dyDescent="0.15">
      <c r="A4" s="62" t="s">
        <v>19</v>
      </c>
      <c r="B4" s="62"/>
      <c r="C4" s="60"/>
      <c r="D4" s="63"/>
      <c r="E4" s="62"/>
      <c r="F4" s="60"/>
      <c r="G4" s="60"/>
      <c r="H4" s="90"/>
      <c r="I4" s="60"/>
      <c r="J4" s="90"/>
      <c r="K4" s="60"/>
      <c r="L4" s="90"/>
      <c r="M4" s="60"/>
      <c r="N4" s="90"/>
      <c r="O4" s="60"/>
      <c r="P4" s="90"/>
      <c r="Q4" s="60"/>
      <c r="R4" s="90"/>
      <c r="S4" s="60"/>
      <c r="T4" s="90"/>
      <c r="U4" s="60"/>
      <c r="V4" s="90"/>
      <c r="W4" s="60"/>
      <c r="X4" s="90"/>
      <c r="Y4" s="60"/>
      <c r="Z4" s="90"/>
      <c r="AA4" s="60"/>
      <c r="AB4" s="90"/>
      <c r="AC4" s="60"/>
      <c r="AD4" s="90"/>
      <c r="AE4" s="60"/>
      <c r="AF4" s="90"/>
      <c r="AG4" s="60"/>
      <c r="AH4" s="90"/>
      <c r="AI4" s="60"/>
      <c r="AK4" s="61"/>
      <c r="AL4" s="55"/>
      <c r="AM4" s="55"/>
      <c r="AN4" s="55"/>
    </row>
    <row r="5" spans="1:50" ht="14" x14ac:dyDescent="0.15">
      <c r="A5" s="62" t="s">
        <v>52</v>
      </c>
      <c r="B5" s="62"/>
      <c r="C5" s="60"/>
      <c r="D5" s="63"/>
      <c r="E5" s="62"/>
      <c r="F5" s="60"/>
      <c r="G5" s="60"/>
      <c r="H5" s="90"/>
      <c r="I5" s="60"/>
      <c r="J5" s="90"/>
      <c r="K5" s="60"/>
      <c r="L5" s="90"/>
      <c r="M5" s="60"/>
      <c r="N5" s="90"/>
      <c r="O5" s="60"/>
      <c r="P5" s="90"/>
      <c r="Q5" s="60"/>
      <c r="R5" s="90"/>
      <c r="S5" s="60"/>
      <c r="T5" s="90"/>
      <c r="U5" s="60"/>
      <c r="V5" s="90"/>
      <c r="W5" s="60"/>
      <c r="X5" s="90"/>
      <c r="Y5" s="60"/>
      <c r="Z5" s="90"/>
      <c r="AA5" s="60"/>
      <c r="AB5" s="90"/>
      <c r="AC5" s="60"/>
      <c r="AD5" s="90"/>
      <c r="AE5" s="60"/>
      <c r="AF5" s="90"/>
      <c r="AG5" s="60"/>
      <c r="AH5" s="90"/>
      <c r="AI5" s="60"/>
      <c r="AK5" s="61"/>
      <c r="AL5" s="55"/>
      <c r="AM5" s="55"/>
      <c r="AN5" s="55"/>
    </row>
    <row r="6" spans="1:50" ht="14" x14ac:dyDescent="0.15">
      <c r="A6" s="62"/>
      <c r="B6" s="62"/>
      <c r="C6" s="60"/>
      <c r="D6" s="63"/>
      <c r="E6" s="62"/>
      <c r="F6" s="60"/>
      <c r="G6" s="60"/>
      <c r="H6" s="90"/>
      <c r="I6" s="60"/>
      <c r="J6" s="90"/>
      <c r="K6" s="60"/>
      <c r="L6" s="90"/>
      <c r="M6" s="60"/>
      <c r="N6" s="90"/>
      <c r="O6" s="60"/>
      <c r="P6" s="90"/>
      <c r="Q6" s="60"/>
      <c r="R6" s="90"/>
      <c r="S6" s="60"/>
      <c r="T6" s="90"/>
      <c r="U6" s="60"/>
      <c r="V6" s="90"/>
      <c r="W6" s="60"/>
      <c r="X6" s="90"/>
      <c r="Y6" s="60"/>
      <c r="Z6" s="90"/>
      <c r="AA6" s="60"/>
      <c r="AB6" s="90"/>
      <c r="AC6" s="60"/>
      <c r="AD6" s="90"/>
      <c r="AE6" s="60"/>
      <c r="AF6" s="90"/>
      <c r="AG6" s="60"/>
      <c r="AH6" s="90"/>
      <c r="AI6" s="60"/>
      <c r="AK6" s="61"/>
      <c r="AL6" s="55"/>
      <c r="AM6" s="55"/>
      <c r="AN6" s="55"/>
    </row>
    <row r="7" spans="1:50" ht="15" customHeight="1" thickBot="1" x14ac:dyDescent="0.2">
      <c r="AK7" s="61"/>
      <c r="AL7" s="55"/>
      <c r="AM7" s="55"/>
      <c r="AN7" s="55"/>
    </row>
    <row r="8" spans="1:50" ht="15" customHeight="1" thickBot="1" x14ac:dyDescent="0.2">
      <c r="A8" s="8" t="s">
        <v>9</v>
      </c>
      <c r="B8" s="9"/>
      <c r="C8" s="268" t="s">
        <v>0</v>
      </c>
      <c r="D8" s="10" t="s">
        <v>6</v>
      </c>
      <c r="E8" s="115" t="s">
        <v>7</v>
      </c>
      <c r="F8" s="117">
        <v>44836</v>
      </c>
      <c r="G8" s="116"/>
      <c r="H8" s="88" t="s">
        <v>199</v>
      </c>
      <c r="I8" s="118"/>
      <c r="J8" s="119" t="s">
        <v>237</v>
      </c>
      <c r="K8" s="120"/>
      <c r="L8" s="119" t="s">
        <v>263</v>
      </c>
      <c r="M8" s="120"/>
      <c r="N8" s="119" t="s">
        <v>302</v>
      </c>
      <c r="O8" s="120"/>
      <c r="P8" s="119" t="s">
        <v>328</v>
      </c>
      <c r="Q8" s="120"/>
      <c r="R8" s="121" t="s">
        <v>369</v>
      </c>
      <c r="S8" s="120"/>
      <c r="T8" s="184" t="s">
        <v>387</v>
      </c>
      <c r="U8" s="194"/>
      <c r="V8" s="206" t="s">
        <v>433</v>
      </c>
      <c r="W8" s="196"/>
      <c r="X8" s="206" t="s">
        <v>468</v>
      </c>
      <c r="Y8" s="116"/>
      <c r="Z8" s="206" t="s">
        <v>494</v>
      </c>
      <c r="AA8" s="116"/>
      <c r="AB8" s="206" t="s">
        <v>514</v>
      </c>
      <c r="AC8" s="116"/>
      <c r="AD8" s="206" t="s">
        <v>523</v>
      </c>
      <c r="AE8" s="120"/>
      <c r="AF8" s="119" t="s">
        <v>548</v>
      </c>
      <c r="AG8" s="116"/>
      <c r="AH8" s="119" t="s">
        <v>548</v>
      </c>
      <c r="AI8" s="116"/>
      <c r="AJ8" s="270" t="s">
        <v>11</v>
      </c>
      <c r="AK8" s="272" t="s">
        <v>12</v>
      </c>
      <c r="AL8" s="11" t="s">
        <v>13</v>
      </c>
      <c r="AM8" s="274" t="s">
        <v>14</v>
      </c>
      <c r="AN8" s="77" t="s">
        <v>15</v>
      </c>
    </row>
    <row r="9" spans="1:50" ht="26" customHeight="1" thickBot="1" x14ac:dyDescent="0.2">
      <c r="A9" s="12" t="s">
        <v>92</v>
      </c>
      <c r="B9" s="13" t="s">
        <v>93</v>
      </c>
      <c r="C9" s="269"/>
      <c r="D9" s="14" t="s">
        <v>0</v>
      </c>
      <c r="E9" s="15" t="s">
        <v>8</v>
      </c>
      <c r="F9" s="16" t="s">
        <v>174</v>
      </c>
      <c r="G9" s="17">
        <v>9</v>
      </c>
      <c r="H9" s="87" t="s">
        <v>200</v>
      </c>
      <c r="I9" s="17">
        <v>9</v>
      </c>
      <c r="J9" s="87" t="s">
        <v>236</v>
      </c>
      <c r="K9" s="17">
        <v>9</v>
      </c>
      <c r="L9" s="87" t="s">
        <v>264</v>
      </c>
      <c r="M9" s="17">
        <v>9</v>
      </c>
      <c r="N9" s="87" t="s">
        <v>303</v>
      </c>
      <c r="O9" s="17">
        <v>9</v>
      </c>
      <c r="P9" s="87" t="s">
        <v>329</v>
      </c>
      <c r="Q9" s="17">
        <v>9</v>
      </c>
      <c r="R9" s="111" t="s">
        <v>174</v>
      </c>
      <c r="S9" s="17">
        <v>9</v>
      </c>
      <c r="T9" s="123" t="s">
        <v>388</v>
      </c>
      <c r="U9" s="195">
        <v>9</v>
      </c>
      <c r="V9" s="123" t="s">
        <v>434</v>
      </c>
      <c r="W9" s="17">
        <v>9</v>
      </c>
      <c r="X9" s="216" t="s">
        <v>467</v>
      </c>
      <c r="Y9" s="215">
        <v>9</v>
      </c>
      <c r="Z9" s="216" t="s">
        <v>264</v>
      </c>
      <c r="AA9" s="215">
        <v>9</v>
      </c>
      <c r="AB9" s="216" t="s">
        <v>515</v>
      </c>
      <c r="AC9" s="215">
        <v>9</v>
      </c>
      <c r="AD9" s="216" t="s">
        <v>522</v>
      </c>
      <c r="AE9" s="215">
        <v>9</v>
      </c>
      <c r="AF9" s="216" t="s">
        <v>547</v>
      </c>
      <c r="AG9" s="215">
        <v>9</v>
      </c>
      <c r="AH9" s="216" t="s">
        <v>576</v>
      </c>
      <c r="AI9" s="215">
        <v>9</v>
      </c>
      <c r="AJ9" s="276"/>
      <c r="AK9" s="273"/>
      <c r="AL9" s="18"/>
      <c r="AM9" s="275"/>
      <c r="AN9" s="78"/>
    </row>
    <row r="10" spans="1:50" s="2" customFormat="1" ht="14" customHeight="1" x14ac:dyDescent="0.15">
      <c r="A10" s="3" t="s">
        <v>127</v>
      </c>
      <c r="B10" s="3" t="s">
        <v>128</v>
      </c>
      <c r="C10" s="50">
        <f>+G10+I10+K10+M10+O10+Q10+S10+U10+W10+Y10+AA10+AC10+AE10+AG10+AI10</f>
        <v>790</v>
      </c>
      <c r="D10" s="21">
        <f>+C10/E10</f>
        <v>197.5</v>
      </c>
      <c r="E10" s="20">
        <f>COUNTA(F10,H10,J10,L10,N10,P10,R10,T10,V10,X10,Z10,AB10,AD10,AF10,AH10)</f>
        <v>4</v>
      </c>
      <c r="F10" s="36">
        <v>43</v>
      </c>
      <c r="G10" s="27">
        <v>200</v>
      </c>
      <c r="H10" s="91">
        <v>40</v>
      </c>
      <c r="I10" s="82">
        <v>200</v>
      </c>
      <c r="J10" s="91"/>
      <c r="K10" s="82"/>
      <c r="L10" s="91">
        <v>40</v>
      </c>
      <c r="M10" s="82">
        <v>200</v>
      </c>
      <c r="N10" s="91">
        <v>41</v>
      </c>
      <c r="O10" s="82">
        <v>190</v>
      </c>
      <c r="P10" s="91"/>
      <c r="Q10" s="82"/>
      <c r="R10" s="91"/>
      <c r="S10" s="82"/>
      <c r="T10" s="91"/>
      <c r="U10" s="82"/>
      <c r="V10" s="91"/>
      <c r="W10" s="82"/>
      <c r="X10" s="91"/>
      <c r="Y10" s="82"/>
      <c r="Z10" s="91"/>
      <c r="AA10" s="82"/>
      <c r="AB10" s="91"/>
      <c r="AC10" s="82"/>
      <c r="AD10" s="91"/>
      <c r="AE10" s="82"/>
      <c r="AF10" s="91"/>
      <c r="AG10" s="82"/>
      <c r="AH10" s="91"/>
      <c r="AI10" s="82"/>
      <c r="AJ10" s="26">
        <f>F10+H10+J10+L10+N10+P10+R10+T10+V10+X10+Z10+AB10+AD10+AF10+AH10</f>
        <v>164</v>
      </c>
      <c r="AK10" s="23">
        <f>+AJ10/E10</f>
        <v>41</v>
      </c>
      <c r="AL10" s="22">
        <f>IF(F10="",0,$G$9)+IF(H10="",0,$G$9)+IF(J10="",0,$G$9)+IF(L10="",0,$G$9)+IF(N10="",0,$G$9)+IF(P10="",0,$G$9)+IF(R10="",0,$G$9)+IF(T10="",0,$G$9)+IF(V10="",0,$G$9)+IF(X10="",0,$G$9)+IF(Z10="",0,$G$9)+IF(AB10="",0,$G$9)+IF(AD10="",0,$G$9)+IF(AF10="",0,$G$9)+IF(AH10="",0,$G$9)</f>
        <v>36</v>
      </c>
      <c r="AM10" s="23">
        <f>AJ10/AL10</f>
        <v>4.5555555555555554</v>
      </c>
      <c r="AN10" s="54">
        <v>1</v>
      </c>
      <c r="AO10"/>
      <c r="AP10"/>
      <c r="AQ10"/>
      <c r="AR10">
        <v>1</v>
      </c>
      <c r="AS10"/>
      <c r="AT10"/>
      <c r="AU10"/>
      <c r="AV10"/>
      <c r="AW10"/>
      <c r="AX10"/>
    </row>
    <row r="11" spans="1:50" ht="14" customHeight="1" x14ac:dyDescent="0.15">
      <c r="A11" s="5" t="s">
        <v>201</v>
      </c>
      <c r="B11" s="5" t="s">
        <v>202</v>
      </c>
      <c r="C11" s="50">
        <f>+G11+I11+K11+M11+O11+Q11+S11+U11+W11+Y11+AA11+AC11+AE11+AG11+AI11</f>
        <v>1705</v>
      </c>
      <c r="D11" s="21">
        <f>+C11/E11</f>
        <v>189.44444444444446</v>
      </c>
      <c r="E11" s="20">
        <f>COUNTA(F11,H11,J11,L11,N11,P11,R11,T11,V11,X11,Z11,AB11,AD11,AF11,AH11)</f>
        <v>9</v>
      </c>
      <c r="F11" s="52"/>
      <c r="G11" s="25"/>
      <c r="H11" s="92">
        <v>46</v>
      </c>
      <c r="I11" s="83">
        <v>170</v>
      </c>
      <c r="J11" s="92">
        <v>44</v>
      </c>
      <c r="K11" s="83">
        <v>200</v>
      </c>
      <c r="L11" s="92"/>
      <c r="M11" s="83"/>
      <c r="N11" s="92">
        <v>46</v>
      </c>
      <c r="O11" s="83">
        <v>165</v>
      </c>
      <c r="P11" s="92">
        <v>41</v>
      </c>
      <c r="Q11" s="83">
        <v>200</v>
      </c>
      <c r="R11" s="92">
        <v>42</v>
      </c>
      <c r="S11" s="83">
        <v>180</v>
      </c>
      <c r="T11" s="92">
        <v>41</v>
      </c>
      <c r="U11" s="83">
        <v>200</v>
      </c>
      <c r="V11" s="92">
        <v>43</v>
      </c>
      <c r="W11" s="83">
        <v>190</v>
      </c>
      <c r="X11" s="92">
        <v>42</v>
      </c>
      <c r="Y11" s="83">
        <v>200</v>
      </c>
      <c r="Z11" s="92">
        <v>42</v>
      </c>
      <c r="AA11" s="83">
        <v>200</v>
      </c>
      <c r="AB11" s="92"/>
      <c r="AC11" s="83"/>
      <c r="AD11" s="92"/>
      <c r="AE11" s="83"/>
      <c r="AF11" s="92"/>
      <c r="AG11" s="83"/>
      <c r="AH11" s="92"/>
      <c r="AI11" s="83"/>
      <c r="AJ11" s="26">
        <f>F11+H11+J11+L11+N11+P11+R11+T11+V11+X11+Z11+AB11+AD11+AF11+AH11</f>
        <v>387</v>
      </c>
      <c r="AK11" s="23">
        <f>+AJ11/E11</f>
        <v>43</v>
      </c>
      <c r="AL11" s="22">
        <f>IF(F11="",0,$G$9)+IF(H11="",0,$G$9)+IF(J11="",0,$G$9)+IF(L11="",0,$G$9)+IF(N11="",0,$G$9)+IF(P11="",0,$G$9)+IF(R11="",0,$G$9)+IF(T11="",0,$G$9)+IF(V11="",0,$G$9)+IF(X11="",0,$G$9)+IF(Z11="",0,$G$9)+IF(AB11="",0,$G$9)+IF(AD11="",0,$G$9)+IF(AF11="",0,$G$9)+IF(AH11="",0,$G$9)</f>
        <v>81</v>
      </c>
      <c r="AM11" s="23">
        <f>AJ11/AL11</f>
        <v>4.7777777777777777</v>
      </c>
      <c r="AN11" s="54">
        <v>2</v>
      </c>
    </row>
    <row r="12" spans="1:50" ht="14" customHeight="1" x14ac:dyDescent="0.15">
      <c r="A12" s="5" t="s">
        <v>50</v>
      </c>
      <c r="B12" s="5" t="s">
        <v>336</v>
      </c>
      <c r="C12" s="50">
        <f>+G12+I12+K12+M12+O12+Q12+S12+U12+W12+Y12+AA12+AC12+AE12+AG12+AI12</f>
        <v>1092.5</v>
      </c>
      <c r="D12" s="21">
        <f>+C12/E12</f>
        <v>182.08333333333334</v>
      </c>
      <c r="E12" s="20">
        <f>COUNTA(F12,H12,J12,L12,N12,P12,R12,T12,V12,X12,Z12,AB12,AD12,AF12,AH12)</f>
        <v>6</v>
      </c>
      <c r="F12" s="52"/>
      <c r="G12" s="25"/>
      <c r="H12" s="92"/>
      <c r="I12" s="83"/>
      <c r="J12" s="92"/>
      <c r="K12" s="83"/>
      <c r="L12" s="92"/>
      <c r="M12" s="83"/>
      <c r="N12" s="92"/>
      <c r="O12" s="83"/>
      <c r="P12" s="92">
        <v>50</v>
      </c>
      <c r="Q12" s="83">
        <v>162.5</v>
      </c>
      <c r="R12" s="92">
        <v>41</v>
      </c>
      <c r="S12" s="83">
        <v>200</v>
      </c>
      <c r="T12" s="92"/>
      <c r="U12" s="83"/>
      <c r="V12" s="92"/>
      <c r="W12" s="83"/>
      <c r="X12" s="92"/>
      <c r="Y12" s="83"/>
      <c r="Z12" s="92">
        <v>52</v>
      </c>
      <c r="AA12" s="83">
        <v>170</v>
      </c>
      <c r="AB12" s="92"/>
      <c r="AC12" s="83"/>
      <c r="AD12" s="92">
        <v>42</v>
      </c>
      <c r="AE12" s="83">
        <v>200</v>
      </c>
      <c r="AF12" s="92">
        <v>40</v>
      </c>
      <c r="AG12" s="83">
        <v>180</v>
      </c>
      <c r="AH12" s="92">
        <v>44</v>
      </c>
      <c r="AI12" s="83">
        <v>180</v>
      </c>
      <c r="AJ12" s="26">
        <f>F12+H12+J12+L12+N12+P12+R12+T12+V12+X12+Z12+AB12+AD12+AF12+AH12</f>
        <v>269</v>
      </c>
      <c r="AK12" s="23">
        <f>+AJ12/E12</f>
        <v>44.833333333333336</v>
      </c>
      <c r="AL12" s="22">
        <f>IF(F12="",0,$G$9)+IF(H12="",0,$G$9)+IF(J12="",0,$G$9)+IF(L12="",0,$G$9)+IF(N12="",0,$G$9)+IF(P12="",0,$G$9)+IF(R12="",0,$G$9)+IF(T12="",0,$G$9)+IF(V12="",0,$G$9)+IF(X12="",0,$G$9)+IF(Z12="",0,$G$9)+IF(AB12="",0,$G$9)+IF(AD12="",0,$G$9)+IF(AF12="",0,$G$9)+IF(AH12="",0,$G$9)</f>
        <v>54</v>
      </c>
      <c r="AM12" s="23">
        <f>AJ12/AL12</f>
        <v>4.9814814814814818</v>
      </c>
      <c r="AN12" s="54">
        <v>3</v>
      </c>
    </row>
    <row r="13" spans="1:50" ht="14" customHeight="1" x14ac:dyDescent="0.15">
      <c r="A13" s="190" t="s">
        <v>584</v>
      </c>
      <c r="B13" s="190" t="s">
        <v>586</v>
      </c>
      <c r="C13" s="50">
        <f>+G13+I13+K13+M13+O13+Q13+S13+U13+W13+Y13+AA13+AC13+AE13+AG13+AI13</f>
        <v>170</v>
      </c>
      <c r="D13" s="21">
        <f>+C13/E13</f>
        <v>170</v>
      </c>
      <c r="E13" s="20">
        <f>COUNTA(F13,H13,J13,L13,N13,P13,R13,T13,V13,X13,Z13,AB13,AD13,AF13,AH13)</f>
        <v>1</v>
      </c>
      <c r="F13" s="52"/>
      <c r="G13" s="25"/>
      <c r="H13" s="92"/>
      <c r="I13" s="83"/>
      <c r="J13" s="92"/>
      <c r="K13" s="83"/>
      <c r="L13" s="92"/>
      <c r="M13" s="83"/>
      <c r="N13" s="92"/>
      <c r="O13" s="83"/>
      <c r="P13" s="92"/>
      <c r="Q13" s="83"/>
      <c r="R13" s="92"/>
      <c r="S13" s="83"/>
      <c r="T13" s="92"/>
      <c r="U13" s="83"/>
      <c r="V13" s="92"/>
      <c r="W13" s="83"/>
      <c r="X13" s="92"/>
      <c r="Y13" s="83"/>
      <c r="Z13" s="92"/>
      <c r="AA13" s="83"/>
      <c r="AB13" s="92"/>
      <c r="AC13" s="83"/>
      <c r="AD13" s="92"/>
      <c r="AE13" s="83"/>
      <c r="AF13" s="92"/>
      <c r="AG13" s="83"/>
      <c r="AH13" s="92">
        <v>45</v>
      </c>
      <c r="AI13" s="83">
        <v>170</v>
      </c>
      <c r="AJ13" s="26">
        <f>F13+H13+J13+L13+N13+P13+R13+T13+V13+X13+Z13+AB13+AD13+AF13+AH13</f>
        <v>45</v>
      </c>
      <c r="AK13" s="23">
        <f>+AJ13/E13</f>
        <v>45</v>
      </c>
      <c r="AL13" s="22">
        <f>IF(F13="",0,$G$9)+IF(H13="",0,$G$9)+IF(J13="",0,$G$9)+IF(L13="",0,$G$9)+IF(N13="",0,$G$9)+IF(P13="",0,$G$9)+IF(R13="",0,$G$9)+IF(T13="",0,$G$9)+IF(V13="",0,$G$9)+IF(X13="",0,$G$9)+IF(Z13="",0,$G$9)+IF(AB13="",0,$G$9)+IF(AD13="",0,$G$9)+IF(AF13="",0,$G$9)+IF(AH13="",0,$G$9)</f>
        <v>9</v>
      </c>
      <c r="AM13" s="23">
        <f>AJ13/AL13</f>
        <v>5</v>
      </c>
      <c r="AN13" s="54">
        <v>4</v>
      </c>
    </row>
    <row r="14" spans="1:50" ht="14" customHeight="1" x14ac:dyDescent="0.15">
      <c r="A14" s="6" t="s">
        <v>115</v>
      </c>
      <c r="B14" s="6" t="s">
        <v>116</v>
      </c>
      <c r="C14" s="50">
        <f>+G14+I14+K14+M14+O14+Q14+S14+U14+W14+Y14+AA14+AC14+AE14+AG14+AI14</f>
        <v>880</v>
      </c>
      <c r="D14" s="21">
        <f>+C14/E14</f>
        <v>176</v>
      </c>
      <c r="E14" s="20">
        <f>COUNTA(F14,H14,J14,L14,N14,P14,R14,T14,V14,X14,Z14,AB14,AD14,AF14,AH14)</f>
        <v>5</v>
      </c>
      <c r="F14" s="36">
        <v>49</v>
      </c>
      <c r="G14" s="28">
        <v>180</v>
      </c>
      <c r="H14" s="91">
        <v>44</v>
      </c>
      <c r="I14" s="82">
        <v>180</v>
      </c>
      <c r="J14" s="91"/>
      <c r="K14" s="82"/>
      <c r="L14" s="91"/>
      <c r="M14" s="82"/>
      <c r="N14" s="91">
        <v>43</v>
      </c>
      <c r="O14" s="82">
        <v>170</v>
      </c>
      <c r="P14" s="35">
        <v>47</v>
      </c>
      <c r="Q14" s="28">
        <v>180</v>
      </c>
      <c r="R14" s="91">
        <v>45</v>
      </c>
      <c r="S14" s="82">
        <v>170</v>
      </c>
      <c r="T14" s="91"/>
      <c r="U14" s="82"/>
      <c r="V14" s="91"/>
      <c r="W14" s="82"/>
      <c r="X14" s="91"/>
      <c r="Y14" s="82"/>
      <c r="Z14" s="91"/>
      <c r="AA14" s="82"/>
      <c r="AB14" s="91"/>
      <c r="AC14" s="82"/>
      <c r="AD14" s="91"/>
      <c r="AE14" s="82"/>
      <c r="AF14" s="91"/>
      <c r="AG14" s="82"/>
      <c r="AH14" s="91"/>
      <c r="AI14" s="82"/>
      <c r="AJ14" s="26">
        <f>F14+H14+J14+L14+N14+P14+R14+T14+V14+X14+Z14+AB14+AD14+AF14+AH14</f>
        <v>228</v>
      </c>
      <c r="AK14" s="23">
        <f>+AJ14/E14</f>
        <v>45.6</v>
      </c>
      <c r="AL14" s="22">
        <f>IF(F14="",0,$G$9)+IF(H14="",0,$G$9)+IF(J14="",0,$G$9)+IF(L14="",0,$G$9)+IF(N14="",0,$G$9)+IF(P14="",0,$G$9)+IF(R14="",0,$G$9)+IF(T14="",0,$G$9)+IF(V14="",0,$G$9)+IF(X14="",0,$G$9)+IF(Z14="",0,$G$9)+IF(AB14="",0,$G$9)+IF(AD14="",0,$G$9)+IF(AF14="",0,$G$9)+IF(AH14="",0,$G$9)</f>
        <v>45</v>
      </c>
      <c r="AM14" s="23">
        <f>AJ14/AL14</f>
        <v>5.0666666666666664</v>
      </c>
      <c r="AN14" s="54">
        <v>5</v>
      </c>
    </row>
    <row r="15" spans="1:50" ht="14" customHeight="1" x14ac:dyDescent="0.15">
      <c r="A15" s="43" t="s">
        <v>266</v>
      </c>
      <c r="B15" s="43" t="s">
        <v>267</v>
      </c>
      <c r="C15" s="50">
        <f>+G15+I15+K15+M15+O15+Q15+S15+U15+W15+Y15+AA15+AC15+AE15+AG15+AI15</f>
        <v>1072.5</v>
      </c>
      <c r="D15" s="21">
        <f>+C15/E15</f>
        <v>178.75</v>
      </c>
      <c r="E15" s="20">
        <f>COUNTA(F15,H15,J15,L15,N15,P15,R15,T15,V15,X15,Z15,AB15,AD15,AF15,AH15)</f>
        <v>6</v>
      </c>
      <c r="F15" s="52"/>
      <c r="G15" s="25"/>
      <c r="H15" s="92"/>
      <c r="I15" s="83"/>
      <c r="J15" s="92"/>
      <c r="K15" s="83"/>
      <c r="L15" s="92">
        <v>53</v>
      </c>
      <c r="M15" s="83">
        <v>165</v>
      </c>
      <c r="N15" s="247">
        <v>50</v>
      </c>
      <c r="O15" s="82">
        <v>155</v>
      </c>
      <c r="P15" s="91"/>
      <c r="Q15" s="82"/>
      <c r="R15" s="91"/>
      <c r="S15" s="82"/>
      <c r="T15" s="91"/>
      <c r="U15" s="82"/>
      <c r="V15" s="92">
        <v>43</v>
      </c>
      <c r="W15" s="83">
        <v>190</v>
      </c>
      <c r="X15" s="92">
        <v>55</v>
      </c>
      <c r="Y15" s="83">
        <v>162.5</v>
      </c>
      <c r="Z15" s="92"/>
      <c r="AA15" s="83"/>
      <c r="AB15" s="92"/>
      <c r="AC15" s="83"/>
      <c r="AD15" s="92"/>
      <c r="AE15" s="83"/>
      <c r="AF15" s="92">
        <v>39</v>
      </c>
      <c r="AG15" s="83">
        <v>200</v>
      </c>
      <c r="AH15" s="92">
        <v>40</v>
      </c>
      <c r="AI15" s="83">
        <v>200</v>
      </c>
      <c r="AJ15" s="26">
        <f>F15+H15+J15+L15+N15+P15+R15+T15+V15+X15+Z15+AB15+AD15+AF15+AH15</f>
        <v>280</v>
      </c>
      <c r="AK15" s="23">
        <f>+AJ15/E15</f>
        <v>46.666666666666664</v>
      </c>
      <c r="AL15" s="22">
        <f>IF(F15="",0,$G$9)+IF(H15="",0,$G$9)+IF(J15="",0,$G$9)+IF(L15="",0,$G$9)+IF(N15="",0,$G$9)+IF(P15="",0,$G$9)+IF(R15="",0,$G$9)+IF(T15="",0,$G$9)+IF(V15="",0,$G$9)+IF(X15="",0,$G$9)+IF(Z15="",0,$G$9)+IF(AB15="",0,$G$9)+IF(AD15="",0,$G$9)+IF(AF15="",0,$G$9)+IF(AH15="",0,$G$9)</f>
        <v>54</v>
      </c>
      <c r="AM15" s="23">
        <f>AJ15/AL15</f>
        <v>5.1851851851851851</v>
      </c>
      <c r="AN15" s="54">
        <v>6</v>
      </c>
    </row>
    <row r="16" spans="1:50" ht="14" customHeight="1" x14ac:dyDescent="0.15">
      <c r="A16" s="190" t="s">
        <v>435</v>
      </c>
      <c r="B16" s="190" t="s">
        <v>70</v>
      </c>
      <c r="C16" s="50">
        <f>+G16+I16+K16+M16+O16+Q16+S16+U16+W16+Y16+AA16+AC16+AE16+AG16+AI16</f>
        <v>167.5</v>
      </c>
      <c r="D16" s="21">
        <f>+C16/E16</f>
        <v>167.5</v>
      </c>
      <c r="E16" s="20">
        <f>COUNTA(F16,H16,J16,L16,N16,P16,R16,T16,V16,X16,Z16,AB16,AD16,AF16,AH16)</f>
        <v>1</v>
      </c>
      <c r="F16" s="52"/>
      <c r="G16" s="25"/>
      <c r="H16" s="92"/>
      <c r="I16" s="83"/>
      <c r="J16" s="92"/>
      <c r="K16" s="83"/>
      <c r="L16" s="92"/>
      <c r="M16" s="83"/>
      <c r="N16" s="46"/>
      <c r="O16" s="83"/>
      <c r="P16" s="92"/>
      <c r="Q16" s="83"/>
      <c r="R16" s="92"/>
      <c r="S16" s="83"/>
      <c r="T16" s="92"/>
      <c r="U16" s="83"/>
      <c r="V16" s="91">
        <v>47</v>
      </c>
      <c r="W16" s="82">
        <v>167.5</v>
      </c>
      <c r="X16" s="91"/>
      <c r="Y16" s="82"/>
      <c r="Z16" s="91"/>
      <c r="AA16" s="82"/>
      <c r="AB16" s="91"/>
      <c r="AC16" s="82"/>
      <c r="AD16" s="91"/>
      <c r="AE16" s="82"/>
      <c r="AF16" s="91"/>
      <c r="AG16" s="82"/>
      <c r="AH16" s="91"/>
      <c r="AI16" s="82"/>
      <c r="AJ16" s="26">
        <f>F16+H16+J16+L16+N16+P16+R16+T16+V16+X16+Z16+AB16+AD16+AF16+AH16</f>
        <v>47</v>
      </c>
      <c r="AK16" s="23">
        <f>+AJ16/E16</f>
        <v>47</v>
      </c>
      <c r="AL16" s="22">
        <f>IF(F16="",0,$G$9)+IF(H16="",0,$G$9)+IF(J16="",0,$G$9)+IF(L16="",0,$G$9)+IF(N16="",0,$G$9)+IF(P16="",0,$G$9)+IF(R16="",0,$G$9)+IF(T16="",0,$G$9)+IF(V16="",0,$G$9)+IF(X16="",0,$G$9)+IF(Z16="",0,$G$9)+IF(AB16="",0,$G$9)+IF(AD16="",0,$G$9)+IF(AF16="",0,$G$9)+IF(AH16="",0,$G$9)</f>
        <v>9</v>
      </c>
      <c r="AM16" s="23">
        <f>AJ16/AL16</f>
        <v>5.2222222222222223</v>
      </c>
      <c r="AN16" s="54">
        <v>7</v>
      </c>
    </row>
    <row r="17" spans="1:40" ht="14" customHeight="1" x14ac:dyDescent="0.15">
      <c r="A17" s="43" t="s">
        <v>245</v>
      </c>
      <c r="B17" s="43" t="s">
        <v>246</v>
      </c>
      <c r="C17" s="50">
        <f>+G17+I17+K17+M17+O17+Q17+S17+U17+W17+Y17+AA17+AC17+AE17+AG17+AI17</f>
        <v>2070</v>
      </c>
      <c r="D17" s="21">
        <f>+C17/E17</f>
        <v>172.5</v>
      </c>
      <c r="E17" s="20">
        <f>COUNTA(F17,H17,J17,L17,N17,P17,R17,T17,V17,X17,Z17,AB17,AD17,AF17,AH17)</f>
        <v>12</v>
      </c>
      <c r="F17" s="52"/>
      <c r="G17" s="25"/>
      <c r="H17" s="92"/>
      <c r="I17" s="83"/>
      <c r="J17" s="92">
        <v>49</v>
      </c>
      <c r="K17" s="83">
        <v>180</v>
      </c>
      <c r="L17" s="92">
        <v>54</v>
      </c>
      <c r="M17" s="83">
        <v>160</v>
      </c>
      <c r="N17" s="319">
        <v>48</v>
      </c>
      <c r="O17" s="82">
        <v>160</v>
      </c>
      <c r="P17" s="91">
        <v>49</v>
      </c>
      <c r="Q17" s="82">
        <v>170</v>
      </c>
      <c r="R17" s="91">
        <v>47</v>
      </c>
      <c r="S17" s="82">
        <v>165</v>
      </c>
      <c r="T17" s="91">
        <v>46</v>
      </c>
      <c r="U17" s="82">
        <v>180</v>
      </c>
      <c r="V17" s="91">
        <v>47</v>
      </c>
      <c r="W17" s="82">
        <v>167.5</v>
      </c>
      <c r="X17" s="91">
        <v>46</v>
      </c>
      <c r="Y17" s="82">
        <v>180</v>
      </c>
      <c r="Z17" s="91"/>
      <c r="AA17" s="82"/>
      <c r="AB17" s="91">
        <v>47</v>
      </c>
      <c r="AC17" s="82">
        <v>200</v>
      </c>
      <c r="AD17" s="91">
        <v>47</v>
      </c>
      <c r="AE17" s="82">
        <v>175</v>
      </c>
      <c r="AF17" s="91">
        <v>44</v>
      </c>
      <c r="AG17" s="82">
        <v>167.5</v>
      </c>
      <c r="AH17" s="91">
        <v>47</v>
      </c>
      <c r="AI17" s="82">
        <v>165</v>
      </c>
      <c r="AJ17" s="26">
        <f>F17+H17+J17+L17+N17+P17+R17+T17+V17+X17+Z17+AB17+AD17+AF17+AH17</f>
        <v>571</v>
      </c>
      <c r="AK17" s="23">
        <f>+AJ17/E17</f>
        <v>47.583333333333336</v>
      </c>
      <c r="AL17" s="22">
        <f>IF(F17="",0,$G$9)+IF(H17="",0,$G$9)+IF(J17="",0,$G$9)+IF(L17="",0,$G$9)+IF(N17="",0,$G$9)+IF(P17="",0,$G$9)+IF(R17="",0,$G$9)+IF(T17="",0,$G$9)+IF(V17="",0,$G$9)+IF(X17="",0,$G$9)+IF(Z17="",0,$G$9)+IF(AB17="",0,$G$9)+IF(AD17="",0,$G$9)+IF(AF17="",0,$G$9)+IF(AH17="",0,$G$9)</f>
        <v>108</v>
      </c>
      <c r="AM17" s="23">
        <f>AJ17/AL17</f>
        <v>5.2870370370370372</v>
      </c>
      <c r="AN17" s="54">
        <v>8</v>
      </c>
    </row>
    <row r="18" spans="1:40" ht="14" customHeight="1" x14ac:dyDescent="0.15">
      <c r="A18" s="137" t="s">
        <v>421</v>
      </c>
      <c r="B18" s="137" t="s">
        <v>422</v>
      </c>
      <c r="C18" s="50">
        <f>+G18+I18+K18+M18+O18+Q18+S18+U18+W18+Y18+AA18+AC18+AE18+AG18+AI18</f>
        <v>330</v>
      </c>
      <c r="D18" s="21">
        <f>+C18/E18</f>
        <v>165</v>
      </c>
      <c r="E18" s="20">
        <f>COUNTA(F18,H18,J18,L18,N18,P18,R18,T18,V18,X18,Z18,AB18,AD18,AF18,AH18)</f>
        <v>2</v>
      </c>
      <c r="F18" s="52"/>
      <c r="G18" s="25"/>
      <c r="H18" s="92"/>
      <c r="I18" s="83"/>
      <c r="J18" s="92"/>
      <c r="K18" s="83"/>
      <c r="L18" s="92"/>
      <c r="M18" s="83"/>
      <c r="N18" s="92"/>
      <c r="O18" s="83"/>
      <c r="P18" s="92"/>
      <c r="Q18" s="83"/>
      <c r="R18" s="92"/>
      <c r="S18" s="83"/>
      <c r="T18" s="92">
        <v>49</v>
      </c>
      <c r="U18" s="83">
        <v>170</v>
      </c>
      <c r="V18" s="92">
        <v>48</v>
      </c>
      <c r="W18" s="83">
        <v>160</v>
      </c>
      <c r="X18" s="92"/>
      <c r="Y18" s="83"/>
      <c r="Z18" s="92"/>
      <c r="AA18" s="83"/>
      <c r="AB18" s="92"/>
      <c r="AC18" s="83"/>
      <c r="AD18" s="92"/>
      <c r="AE18" s="83"/>
      <c r="AF18" s="92"/>
      <c r="AG18" s="83"/>
      <c r="AH18" s="92"/>
      <c r="AI18" s="83"/>
      <c r="AJ18" s="26">
        <f>F18+H18+J18+L18+N18+P18+R18+T18+V18+X18+Z18+AB18+AD18+AF18+AH18</f>
        <v>97</v>
      </c>
      <c r="AK18" s="23">
        <f>+AJ18/E18</f>
        <v>48.5</v>
      </c>
      <c r="AL18" s="22">
        <f>IF(F18="",0,$G$9)+IF(H18="",0,$G$9)+IF(J18="",0,$G$9)+IF(L18="",0,$G$9)+IF(N18="",0,$G$9)+IF(P18="",0,$G$9)+IF(R18="",0,$G$9)+IF(T18="",0,$G$9)+IF(V18="",0,$G$9)+IF(X18="",0,$G$9)+IF(Z18="",0,$G$9)+IF(AB18="",0,$G$9)+IF(AD18="",0,$G$9)+IF(AF18="",0,$G$9)+IF(AH18="",0,$G$9)</f>
        <v>18</v>
      </c>
      <c r="AM18" s="23">
        <f>AJ18/AL18</f>
        <v>5.3888888888888893</v>
      </c>
      <c r="AN18" s="54">
        <v>9</v>
      </c>
    </row>
    <row r="19" spans="1:40" ht="14" customHeight="1" x14ac:dyDescent="0.15">
      <c r="A19" s="43" t="s">
        <v>158</v>
      </c>
      <c r="B19" s="43" t="s">
        <v>265</v>
      </c>
      <c r="C19" s="50">
        <f>+G19+I19+K19+M19+O19+Q19+S19+U19+W19+Y19+AA19+AC19+AE19+AG19+AI19</f>
        <v>175</v>
      </c>
      <c r="D19" s="21">
        <f>+C19/E19</f>
        <v>175</v>
      </c>
      <c r="E19" s="20">
        <f>COUNTA(F19,H19,J19,L19,N19,P19,R19,T19,V19,X19,Z19,AB19,AD19,AF19,AH19)</f>
        <v>1</v>
      </c>
      <c r="F19" s="40"/>
      <c r="G19" s="25"/>
      <c r="H19" s="46"/>
      <c r="I19" s="25"/>
      <c r="J19" s="92"/>
      <c r="K19" s="83"/>
      <c r="L19" s="92">
        <v>49</v>
      </c>
      <c r="M19" s="83">
        <v>175</v>
      </c>
      <c r="N19" s="92"/>
      <c r="O19" s="83"/>
      <c r="P19" s="92"/>
      <c r="Q19" s="83"/>
      <c r="R19" s="92"/>
      <c r="S19" s="83"/>
      <c r="T19" s="92"/>
      <c r="U19" s="83"/>
      <c r="V19" s="92"/>
      <c r="W19" s="83"/>
      <c r="X19" s="92"/>
      <c r="Y19" s="83"/>
      <c r="Z19" s="92"/>
      <c r="AA19" s="83"/>
      <c r="AB19" s="92"/>
      <c r="AC19" s="83"/>
      <c r="AD19" s="92"/>
      <c r="AE19" s="83"/>
      <c r="AF19" s="92"/>
      <c r="AG19" s="83"/>
      <c r="AH19" s="92"/>
      <c r="AI19" s="83"/>
      <c r="AJ19" s="26">
        <f>F19+H19+J19+L19+N19+P19+R19+T19+V19+X19+Z19+AB19+AD19+AF19+AH19</f>
        <v>49</v>
      </c>
      <c r="AK19" s="23">
        <f>+AJ19/E19</f>
        <v>49</v>
      </c>
      <c r="AL19" s="22">
        <f>IF(F19="",0,$G$9)+IF(H19="",0,$G$9)+IF(J19="",0,$G$9)+IF(L19="",0,$G$9)+IF(N19="",0,$G$9)+IF(P19="",0,$G$9)+IF(R19="",0,$G$9)+IF(T19="",0,$G$9)+IF(V19="",0,$G$9)+IF(X19="",0,$G$9)+IF(Z19="",0,$G$9)+IF(AB19="",0,$G$9)+IF(AD19="",0,$G$9)+IF(AF19="",0,$G$9)+IF(AH19="",0,$G$9)</f>
        <v>9</v>
      </c>
      <c r="AM19" s="23">
        <f>AJ19/AL19</f>
        <v>5.4444444444444446</v>
      </c>
      <c r="AN19" s="54">
        <v>10</v>
      </c>
    </row>
    <row r="20" spans="1:40" ht="14" customHeight="1" x14ac:dyDescent="0.15">
      <c r="A20" s="5" t="s">
        <v>164</v>
      </c>
      <c r="B20" s="5" t="s">
        <v>175</v>
      </c>
      <c r="C20" s="50">
        <f>+G20+I20+K20+M20+O20+Q20+S20+U20+W20+Y20+AA20+AC20+AE20+AG20+AI20</f>
        <v>675</v>
      </c>
      <c r="D20" s="21">
        <f>+C20/E20</f>
        <v>168.75</v>
      </c>
      <c r="E20" s="20">
        <f>COUNTA(F20,H20,J20,L20,N20,P20,R20,T20,V20,X20,Z20,AB20,AD20,AF20,AH20)</f>
        <v>4</v>
      </c>
      <c r="F20" s="246">
        <v>51</v>
      </c>
      <c r="G20" s="28">
        <v>170</v>
      </c>
      <c r="H20" s="35"/>
      <c r="I20" s="28"/>
      <c r="J20" s="35"/>
      <c r="K20" s="28"/>
      <c r="L20" s="35">
        <v>56</v>
      </c>
      <c r="M20" s="28">
        <v>155</v>
      </c>
      <c r="N20" s="91">
        <v>41</v>
      </c>
      <c r="O20" s="82">
        <v>190</v>
      </c>
      <c r="P20" s="91"/>
      <c r="Q20" s="82"/>
      <c r="R20" s="91">
        <v>51</v>
      </c>
      <c r="S20" s="82">
        <v>160</v>
      </c>
      <c r="T20" s="91"/>
      <c r="U20" s="82"/>
      <c r="V20" s="91"/>
      <c r="W20" s="82"/>
      <c r="X20" s="91"/>
      <c r="Y20" s="82"/>
      <c r="Z20" s="91"/>
      <c r="AA20" s="82"/>
      <c r="AB20" s="91"/>
      <c r="AC20" s="82"/>
      <c r="AD20" s="91"/>
      <c r="AE20" s="82"/>
      <c r="AF20" s="91"/>
      <c r="AG20" s="82"/>
      <c r="AH20" s="91"/>
      <c r="AI20" s="82"/>
      <c r="AJ20" s="26">
        <f>F20+H20+J20+L20+N20+P20+R20+T20+V20+X20+Z20+AB20+AD20+AF20+AH20</f>
        <v>199</v>
      </c>
      <c r="AK20" s="23">
        <f>+AJ20/E20</f>
        <v>49.75</v>
      </c>
      <c r="AL20" s="22">
        <f>IF(F20="",0,$G$9)+IF(H20="",0,$G$9)+IF(J20="",0,$G$9)+IF(L20="",0,$G$9)+IF(N20="",0,$G$9)+IF(P20="",0,$G$9)+IF(R20="",0,$G$9)+IF(T20="",0,$G$9)+IF(V20="",0,$G$9)+IF(X20="",0,$G$9)+IF(Z20="",0,$G$9)+IF(AB20="",0,$G$9)+IF(AD20="",0,$G$9)+IF(AF20="",0,$G$9)+IF(AH20="",0,$G$9)</f>
        <v>36</v>
      </c>
      <c r="AM20" s="23">
        <f>AJ20/AL20</f>
        <v>5.5277777777777777</v>
      </c>
      <c r="AN20" s="54">
        <v>11</v>
      </c>
    </row>
    <row r="21" spans="1:40" ht="14" customHeight="1" x14ac:dyDescent="0.15">
      <c r="A21" s="43" t="s">
        <v>247</v>
      </c>
      <c r="B21" s="43" t="s">
        <v>248</v>
      </c>
      <c r="C21" s="50">
        <f>+G21+I21+K21+M21+O21+Q21+S21+U21+W21+Y21+AA21+AC21+AE21+AG21+AI21</f>
        <v>1682.5</v>
      </c>
      <c r="D21" s="21">
        <f>+C21/E21</f>
        <v>168.25</v>
      </c>
      <c r="E21" s="20">
        <f>COUNTA(F21,H21,J21,L21,N21,P21,R21,T21,V21,X21,Z21,AB21,AD21,AF21,AH21)</f>
        <v>10</v>
      </c>
      <c r="F21" s="40"/>
      <c r="G21" s="25"/>
      <c r="H21" s="46"/>
      <c r="I21" s="25"/>
      <c r="J21" s="46">
        <v>53</v>
      </c>
      <c r="K21" s="25">
        <v>170</v>
      </c>
      <c r="L21" s="46">
        <v>49</v>
      </c>
      <c r="M21" s="25">
        <v>175</v>
      </c>
      <c r="N21" s="92"/>
      <c r="O21" s="83"/>
      <c r="P21" s="92">
        <v>50</v>
      </c>
      <c r="Q21" s="83">
        <v>162.5</v>
      </c>
      <c r="R21" s="92">
        <v>55</v>
      </c>
      <c r="S21" s="83">
        <v>155</v>
      </c>
      <c r="T21" s="92">
        <v>55</v>
      </c>
      <c r="U21" s="83">
        <v>165</v>
      </c>
      <c r="V21" s="92">
        <v>54</v>
      </c>
      <c r="W21" s="83">
        <v>150</v>
      </c>
      <c r="X21" s="92">
        <v>50</v>
      </c>
      <c r="Y21" s="83">
        <v>170</v>
      </c>
      <c r="Z21" s="92">
        <v>51</v>
      </c>
      <c r="AA21" s="83">
        <v>180</v>
      </c>
      <c r="AB21" s="92">
        <v>50</v>
      </c>
      <c r="AC21" s="83">
        <v>180</v>
      </c>
      <c r="AD21" s="91">
        <v>47</v>
      </c>
      <c r="AE21" s="82">
        <v>175</v>
      </c>
      <c r="AF21" s="91"/>
      <c r="AG21" s="82"/>
      <c r="AH21" s="91"/>
      <c r="AI21" s="82"/>
      <c r="AJ21" s="26">
        <f>F21+H21+J21+L21+N21+P21+R21+T21+V21+X21+Z21+AB21+AD21+AF21+AH21</f>
        <v>514</v>
      </c>
      <c r="AK21" s="23">
        <f>+AJ21/E21</f>
        <v>51.4</v>
      </c>
      <c r="AL21" s="22">
        <f>IF(F21="",0,$G$9)+IF(H21="",0,$G$9)+IF(J21="",0,$G$9)+IF(L21="",0,$G$9)+IF(N21="",0,$G$9)+IF(P21="",0,$G$9)+IF(R21="",0,$G$9)+IF(T21="",0,$G$9)+IF(V21="",0,$G$9)+IF(X21="",0,$G$9)+IF(Z21="",0,$G$9)+IF(AB21="",0,$G$9)+IF(AD21="",0,$G$9)+IF(AF21="",0,$G$9)+IF(AH21="",0,$G$9)</f>
        <v>90</v>
      </c>
      <c r="AM21" s="23">
        <f>AJ21/AL21</f>
        <v>5.7111111111111112</v>
      </c>
      <c r="AN21" s="54">
        <v>12</v>
      </c>
    </row>
    <row r="22" spans="1:40" ht="14" customHeight="1" x14ac:dyDescent="0.15">
      <c r="A22" s="190" t="s">
        <v>125</v>
      </c>
      <c r="B22" s="190" t="s">
        <v>279</v>
      </c>
      <c r="C22" s="50">
        <f>+G22+I22+K22+M22+O22+Q22+S22+U22+W22+Y22+AA22+AC22+AE22+AG22+AI22</f>
        <v>480</v>
      </c>
      <c r="D22" s="21">
        <f>+C22/E22</f>
        <v>160</v>
      </c>
      <c r="E22" s="20">
        <f>COUNTA(F22,H22,J22,L22,N22,P22,R22,T22,V22,X22,Z22,AB22,AD22,AF22,AH22)</f>
        <v>3</v>
      </c>
      <c r="F22" s="40"/>
      <c r="G22" s="25"/>
      <c r="H22" s="46"/>
      <c r="I22" s="25"/>
      <c r="J22" s="46"/>
      <c r="K22" s="25"/>
      <c r="L22" s="46"/>
      <c r="M22" s="25"/>
      <c r="N22" s="46"/>
      <c r="O22" s="25"/>
      <c r="P22" s="46"/>
      <c r="Q22" s="25"/>
      <c r="R22" s="92"/>
      <c r="S22" s="83"/>
      <c r="T22" s="92"/>
      <c r="U22" s="83"/>
      <c r="V22" s="92"/>
      <c r="W22" s="83"/>
      <c r="X22" s="92"/>
      <c r="Y22" s="83"/>
      <c r="Z22" s="92"/>
      <c r="AA22" s="83"/>
      <c r="AB22" s="92"/>
      <c r="AC22" s="83"/>
      <c r="AD22" s="92">
        <v>51</v>
      </c>
      <c r="AE22" s="83">
        <v>165</v>
      </c>
      <c r="AF22" s="92">
        <v>51</v>
      </c>
      <c r="AG22" s="83">
        <v>160</v>
      </c>
      <c r="AH22" s="92">
        <v>54</v>
      </c>
      <c r="AI22" s="83">
        <v>155</v>
      </c>
      <c r="AJ22" s="26">
        <f>F22+H22+J22+L22+N22+P22+R22+T22+V22+X22+Z22+AB22+AD22+AF22+AH22</f>
        <v>156</v>
      </c>
      <c r="AK22" s="23">
        <f>+AJ22/E22</f>
        <v>52</v>
      </c>
      <c r="AL22" s="22">
        <f>IF(F22="",0,$G$9)+IF(H22="",0,$G$9)+IF(J22="",0,$G$9)+IF(L22="",0,$G$9)+IF(N22="",0,$G$9)+IF(P22="",0,$G$9)+IF(R22="",0,$G$9)+IF(T22="",0,$G$9)+IF(V22="",0,$G$9)+IF(X22="",0,$G$9)+IF(Z22="",0,$G$9)+IF(AB22="",0,$G$9)+IF(AD22="",0,$G$9)+IF(AF22="",0,$G$9)+IF(AH22="",0,$G$9)</f>
        <v>27</v>
      </c>
      <c r="AM22" s="23">
        <f>AJ22/AL22</f>
        <v>5.7777777777777777</v>
      </c>
      <c r="AN22" s="54">
        <v>13</v>
      </c>
    </row>
    <row r="23" spans="1:40" ht="14" customHeight="1" x14ac:dyDescent="0.15">
      <c r="A23" s="190" t="s">
        <v>549</v>
      </c>
      <c r="B23" s="190" t="s">
        <v>89</v>
      </c>
      <c r="C23" s="50">
        <f>+G23+I23+K23+M23+O23+Q23+S23+U23+W23+Y23+AA23+AC23+AE23+AG23+AI23</f>
        <v>305</v>
      </c>
      <c r="D23" s="21">
        <f>+C23/E23</f>
        <v>152.5</v>
      </c>
      <c r="E23" s="20">
        <f>COUNTA(F23,H23,J23,L23,N23,P23,R23,T23,V23,X23,Z23,AB23,AD23,AF23,AH23)</f>
        <v>2</v>
      </c>
      <c r="F23" s="40"/>
      <c r="G23" s="25"/>
      <c r="H23" s="46"/>
      <c r="I23" s="25"/>
      <c r="J23" s="46"/>
      <c r="K23" s="25"/>
      <c r="L23" s="46"/>
      <c r="M23" s="25"/>
      <c r="N23" s="46"/>
      <c r="O23" s="25"/>
      <c r="P23" s="46"/>
      <c r="Q23" s="25"/>
      <c r="R23" s="92"/>
      <c r="S23" s="83"/>
      <c r="T23" s="92"/>
      <c r="U23" s="83"/>
      <c r="V23" s="92"/>
      <c r="W23" s="83"/>
      <c r="X23" s="92"/>
      <c r="Y23" s="83"/>
      <c r="Z23" s="92"/>
      <c r="AA23" s="83"/>
      <c r="AB23" s="92"/>
      <c r="AC23" s="83"/>
      <c r="AD23" s="92"/>
      <c r="AE23" s="83"/>
      <c r="AF23" s="92">
        <v>54</v>
      </c>
      <c r="AG23" s="83">
        <v>155</v>
      </c>
      <c r="AH23" s="92">
        <v>56</v>
      </c>
      <c r="AI23" s="83">
        <v>150</v>
      </c>
      <c r="AJ23" s="26">
        <f>F23+H23+J23+L23+N23+P23+R23+T23+V23+X23+Z23+AB23+AD23+AF23+AH23</f>
        <v>110</v>
      </c>
      <c r="AK23" s="23">
        <f>+AJ23/E23</f>
        <v>55</v>
      </c>
      <c r="AL23" s="22">
        <f>IF(F23="",0,$G$9)+IF(H23="",0,$G$9)+IF(J23="",0,$G$9)+IF(L23="",0,$G$9)+IF(N23="",0,$G$9)+IF(P23="",0,$G$9)+IF(R23="",0,$G$9)+IF(T23="",0,$G$9)+IF(V23="",0,$G$9)+IF(X23="",0,$G$9)+IF(Z23="",0,$G$9)+IF(AB23="",0,$G$9)+IF(AD23="",0,$G$9)+IF(AF23="",0,$G$9)+IF(AH23="",0,$G$9)</f>
        <v>18</v>
      </c>
      <c r="AM23" s="23">
        <f>AJ23/AL23</f>
        <v>6.1111111111111107</v>
      </c>
      <c r="AN23" s="54">
        <v>14</v>
      </c>
    </row>
    <row r="24" spans="1:40" ht="14" customHeight="1" x14ac:dyDescent="0.15">
      <c r="A24" s="143" t="s">
        <v>370</v>
      </c>
      <c r="B24" s="143" t="s">
        <v>315</v>
      </c>
      <c r="C24" s="50">
        <f>+G24+I24+K24+M24+O24+Q24+S24+U24+W24+Y24+AA24+AC24+AE24+AG24+AI24</f>
        <v>490</v>
      </c>
      <c r="D24" s="21">
        <f>+C24/E24</f>
        <v>163.33333333333334</v>
      </c>
      <c r="E24" s="20">
        <f>COUNTA(F24,H24,J24,L24,N24,P24,R24,T24,V24,X24,Z24,AB24,AD24,AF24,AH24)</f>
        <v>3</v>
      </c>
      <c r="F24" s="186"/>
      <c r="G24" s="187"/>
      <c r="H24" s="146"/>
      <c r="I24" s="187"/>
      <c r="J24" s="146"/>
      <c r="K24" s="187"/>
      <c r="L24" s="146"/>
      <c r="M24" s="187"/>
      <c r="N24" s="146"/>
      <c r="O24" s="187"/>
      <c r="P24" s="146"/>
      <c r="Q24" s="187"/>
      <c r="R24" s="129"/>
      <c r="S24" s="188"/>
      <c r="T24" s="129"/>
      <c r="U24" s="320"/>
      <c r="V24" s="46"/>
      <c r="W24" s="25"/>
      <c r="X24" s="92">
        <v>55</v>
      </c>
      <c r="Y24" s="83">
        <v>162.5</v>
      </c>
      <c r="Z24" s="92">
        <v>59</v>
      </c>
      <c r="AA24" s="83">
        <v>160</v>
      </c>
      <c r="AB24" s="92">
        <v>52</v>
      </c>
      <c r="AC24" s="83">
        <v>167.5</v>
      </c>
      <c r="AD24" s="92"/>
      <c r="AE24" s="83"/>
      <c r="AF24" s="92"/>
      <c r="AG24" s="83"/>
      <c r="AH24" s="92"/>
      <c r="AI24" s="83"/>
      <c r="AJ24" s="26">
        <f>F24+H24+J24+L24+N24+P24+R24+T24+V24+X24+Z24+AB24+AD24+AF24+AH24</f>
        <v>166</v>
      </c>
      <c r="AK24" s="23">
        <f>+AJ24/E24</f>
        <v>55.333333333333336</v>
      </c>
      <c r="AL24" s="22">
        <f>IF(F24="",0,$G$9)+IF(H24="",0,$G$9)+IF(J24="",0,$G$9)+IF(L24="",0,$G$9)+IF(N24="",0,$G$9)+IF(P24="",0,$G$9)+IF(R24="",0,$G$9)+IF(T24="",0,$G$9)+IF(V24="",0,$G$9)+IF(X24="",0,$G$9)+IF(Z24="",0,$G$9)+IF(AB24="",0,$G$9)+IF(AD24="",0,$G$9)+IF(AF24="",0,$G$9)+IF(AH24="",0,$G$9)</f>
        <v>27</v>
      </c>
      <c r="AM24" s="23">
        <f>AJ24/AL24</f>
        <v>6.1481481481481479</v>
      </c>
      <c r="AN24" s="54">
        <v>15</v>
      </c>
    </row>
    <row r="25" spans="1:40" ht="14" customHeight="1" x14ac:dyDescent="0.15">
      <c r="A25" s="235" t="s">
        <v>471</v>
      </c>
      <c r="B25" s="235" t="s">
        <v>472</v>
      </c>
      <c r="C25" s="50">
        <f>+G25+I25+K25+M25+O25+Q25+S25+U25+W25+Y25+AA25+AC25+AE25+AG25+AI25</f>
        <v>922.5</v>
      </c>
      <c r="D25" s="21">
        <f>+C25/E25</f>
        <v>153.75</v>
      </c>
      <c r="E25" s="20">
        <f>COUNTA(F25,H25,J25,L25,N25,P25,R25,T25,V25,X25,Z25,AB25,AD25,AF25,AH25)</f>
        <v>6</v>
      </c>
      <c r="F25" s="161"/>
      <c r="G25" s="136"/>
      <c r="H25" s="135"/>
      <c r="I25" s="136"/>
      <c r="J25" s="135"/>
      <c r="K25" s="136"/>
      <c r="L25" s="135"/>
      <c r="M25" s="136"/>
      <c r="N25" s="135"/>
      <c r="O25" s="136"/>
      <c r="P25" s="135"/>
      <c r="Q25" s="136"/>
      <c r="R25" s="135"/>
      <c r="S25" s="136"/>
      <c r="T25" s="135"/>
      <c r="U25" s="197"/>
      <c r="V25" s="46"/>
      <c r="W25" s="25"/>
      <c r="X25" s="92">
        <v>67</v>
      </c>
      <c r="Y25" s="83">
        <v>135</v>
      </c>
      <c r="Z25" s="92">
        <v>65</v>
      </c>
      <c r="AA25" s="83">
        <v>145</v>
      </c>
      <c r="AB25" s="92">
        <v>56</v>
      </c>
      <c r="AC25" s="83">
        <v>160</v>
      </c>
      <c r="AD25" s="92">
        <v>54</v>
      </c>
      <c r="AE25" s="83">
        <v>155</v>
      </c>
      <c r="AF25" s="91">
        <v>44</v>
      </c>
      <c r="AG25" s="82">
        <v>167.5</v>
      </c>
      <c r="AH25" s="91">
        <v>48</v>
      </c>
      <c r="AI25" s="82">
        <v>160</v>
      </c>
      <c r="AJ25" s="26">
        <f>F25+H25+J25+L25+N25+P25+R25+T25+V25+X25+Z25+AB25+AD25+AF25+AH25</f>
        <v>334</v>
      </c>
      <c r="AK25" s="23">
        <f>+AJ25/E25</f>
        <v>55.666666666666664</v>
      </c>
      <c r="AL25" s="22">
        <f>IF(F25="",0,$G$9)+IF(H25="",0,$G$9)+IF(J25="",0,$G$9)+IF(L25="",0,$G$9)+IF(N25="",0,$G$9)+IF(P25="",0,$G$9)+IF(R25="",0,$G$9)+IF(T25="",0,$G$9)+IF(V25="",0,$G$9)+IF(X25="",0,$G$9)+IF(Z25="",0,$G$9)+IF(AB25="",0,$G$9)+IF(AD25="",0,$G$9)+IF(AF25="",0,$G$9)+IF(AH25="",0,$G$9)</f>
        <v>54</v>
      </c>
      <c r="AM25" s="23">
        <f>AJ25/AL25</f>
        <v>6.1851851851851851</v>
      </c>
      <c r="AN25" s="54">
        <v>16</v>
      </c>
    </row>
    <row r="26" spans="1:40" ht="14" customHeight="1" x14ac:dyDescent="0.15">
      <c r="A26" s="250" t="s">
        <v>436</v>
      </c>
      <c r="B26" s="250" t="s">
        <v>437</v>
      </c>
      <c r="C26" s="50">
        <f>+G26+I26+K26+M26+O26+Q26+S26+U26+W26+Y26+AA26+AC26+AE26+AG26+AI26</f>
        <v>617.5</v>
      </c>
      <c r="D26" s="21">
        <f>+C26/E26</f>
        <v>154.375</v>
      </c>
      <c r="E26" s="20">
        <f>COUNTA(F26,H26,J26,L26,N26,P26,R26,T26,V26,X26,Z26,AB26,AD26,AF26,AH26)</f>
        <v>4</v>
      </c>
      <c r="F26" s="161"/>
      <c r="G26" s="136"/>
      <c r="H26" s="135"/>
      <c r="I26" s="136"/>
      <c r="J26" s="135"/>
      <c r="K26" s="136"/>
      <c r="L26" s="135"/>
      <c r="M26" s="136"/>
      <c r="N26" s="135"/>
      <c r="O26" s="136"/>
      <c r="P26" s="135"/>
      <c r="Q26" s="136"/>
      <c r="R26" s="135"/>
      <c r="S26" s="136"/>
      <c r="T26" s="135"/>
      <c r="U26" s="197"/>
      <c r="V26" s="46">
        <v>53</v>
      </c>
      <c r="W26" s="25">
        <v>155</v>
      </c>
      <c r="X26" s="92">
        <v>62</v>
      </c>
      <c r="Y26" s="83">
        <v>150</v>
      </c>
      <c r="Z26" s="92"/>
      <c r="AA26" s="83"/>
      <c r="AB26" s="92">
        <v>60</v>
      </c>
      <c r="AC26" s="83">
        <v>152.5</v>
      </c>
      <c r="AD26" s="92">
        <v>52</v>
      </c>
      <c r="AE26" s="83">
        <v>160</v>
      </c>
      <c r="AF26" s="92"/>
      <c r="AG26" s="83"/>
      <c r="AH26" s="92"/>
      <c r="AI26" s="83"/>
      <c r="AJ26" s="26">
        <f>F26+H26+J26+L26+N26+P26+R26+T26+V26+X26+Z26+AB26+AD26+AF26+AH26</f>
        <v>227</v>
      </c>
      <c r="AK26" s="23">
        <f>+AJ26/E26</f>
        <v>56.75</v>
      </c>
      <c r="AL26" s="22">
        <f>IF(F26="",0,$G$9)+IF(H26="",0,$G$9)+IF(J26="",0,$G$9)+IF(L26="",0,$G$9)+IF(N26="",0,$G$9)+IF(P26="",0,$G$9)+IF(R26="",0,$G$9)+IF(T26="",0,$G$9)+IF(V26="",0,$G$9)+IF(X26="",0,$G$9)+IF(Z26="",0,$G$9)+IF(AB26="",0,$G$9)+IF(AD26="",0,$G$9)+IF(AF26="",0,$G$9)+IF(AH26="",0,$G$9)</f>
        <v>36</v>
      </c>
      <c r="AM26" s="23">
        <f>AJ26/AL26</f>
        <v>6.3055555555555554</v>
      </c>
      <c r="AN26" s="54">
        <v>17</v>
      </c>
    </row>
    <row r="27" spans="1:40" ht="14" customHeight="1" x14ac:dyDescent="0.15">
      <c r="A27" s="147" t="s">
        <v>187</v>
      </c>
      <c r="B27" s="147" t="s">
        <v>473</v>
      </c>
      <c r="C27" s="50">
        <f>+G27+I27+K27+M27+O27+Q27+S27+U27+W27+Y27+AA27+AC27+AE27+AG27+AI27</f>
        <v>155</v>
      </c>
      <c r="D27" s="21">
        <f>+C27/E27</f>
        <v>155</v>
      </c>
      <c r="E27" s="20">
        <f>COUNTA(F27,H27,J27,L27,N27,P27,R27,T27,V27,X27,Z27,AB27,AD27,AF27,AH27)</f>
        <v>1</v>
      </c>
      <c r="F27" s="161"/>
      <c r="G27" s="136"/>
      <c r="H27" s="135"/>
      <c r="I27" s="136"/>
      <c r="J27" s="135"/>
      <c r="K27" s="136"/>
      <c r="L27" s="135"/>
      <c r="M27" s="136"/>
      <c r="N27" s="135"/>
      <c r="O27" s="136"/>
      <c r="P27" s="135"/>
      <c r="Q27" s="136"/>
      <c r="R27" s="135"/>
      <c r="S27" s="136"/>
      <c r="T27" s="135"/>
      <c r="U27" s="197"/>
      <c r="V27" s="46"/>
      <c r="W27" s="25"/>
      <c r="X27" s="92">
        <v>58</v>
      </c>
      <c r="Y27" s="83">
        <v>155</v>
      </c>
      <c r="Z27" s="92"/>
      <c r="AA27" s="83"/>
      <c r="AB27" s="92"/>
      <c r="AC27" s="83"/>
      <c r="AD27" s="92"/>
      <c r="AE27" s="83"/>
      <c r="AF27" s="92"/>
      <c r="AG27" s="83"/>
      <c r="AH27" s="92"/>
      <c r="AI27" s="83"/>
      <c r="AJ27" s="26">
        <f>F27+H27+J27+L27+N27+P27+R27+T27+V27+X27+Z27+AB27+AD27+AF27+AH27</f>
        <v>58</v>
      </c>
      <c r="AK27" s="23">
        <f>+AJ27/E27</f>
        <v>58</v>
      </c>
      <c r="AL27" s="22">
        <f>IF(F27="",0,$G$9)+IF(H27="",0,$G$9)+IF(J27="",0,$G$9)+IF(L27="",0,$G$9)+IF(N27="",0,$G$9)+IF(P27="",0,$G$9)+IF(R27="",0,$G$9)+IF(T27="",0,$G$9)+IF(V27="",0,$G$9)+IF(X27="",0,$G$9)+IF(Z27="",0,$G$9)+IF(AB27="",0,$G$9)+IF(AD27="",0,$G$9)+IF(AF27="",0,$G$9)+IF(AH27="",0,$G$9)</f>
        <v>9</v>
      </c>
      <c r="AM27" s="23">
        <f>AJ27/AL27</f>
        <v>6.4444444444444446</v>
      </c>
      <c r="AN27" s="54">
        <v>18</v>
      </c>
    </row>
    <row r="28" spans="1:40" ht="14" customHeight="1" x14ac:dyDescent="0.15">
      <c r="A28" s="318" t="s">
        <v>176</v>
      </c>
      <c r="B28" s="318" t="s">
        <v>177</v>
      </c>
      <c r="C28" s="50">
        <f>+G28+I28+K28+M28+O28+Q28+S28+U28+W28+Y28+AA28+AC28+AE28+AG28+AI28</f>
        <v>165</v>
      </c>
      <c r="D28" s="21">
        <f>+C28/E28</f>
        <v>165</v>
      </c>
      <c r="E28" s="20">
        <f>COUNTA(F28,H28,J28,L28,N28,P28,R28,T28,V28,X28,Z28,AB28,AD28,AF28,AH28)</f>
        <v>1</v>
      </c>
      <c r="F28" s="234">
        <v>58</v>
      </c>
      <c r="G28" s="167">
        <v>165</v>
      </c>
      <c r="H28" s="166"/>
      <c r="I28" s="167"/>
      <c r="J28" s="166"/>
      <c r="K28" s="167"/>
      <c r="L28" s="166"/>
      <c r="M28" s="167"/>
      <c r="N28" s="166"/>
      <c r="O28" s="167"/>
      <c r="P28" s="166"/>
      <c r="Q28" s="167"/>
      <c r="R28" s="166"/>
      <c r="S28" s="167"/>
      <c r="T28" s="166"/>
      <c r="U28" s="177"/>
      <c r="V28" s="35"/>
      <c r="W28" s="28"/>
      <c r="X28" s="91"/>
      <c r="Y28" s="82"/>
      <c r="Z28" s="91"/>
      <c r="AA28" s="82"/>
      <c r="AB28" s="91"/>
      <c r="AC28" s="82"/>
      <c r="AD28" s="91"/>
      <c r="AE28" s="82"/>
      <c r="AF28" s="91"/>
      <c r="AG28" s="82"/>
      <c r="AH28" s="91"/>
      <c r="AI28" s="82"/>
      <c r="AJ28" s="26">
        <f>F28+H28+J28+L28+N28+P28+R28+T28+V28+X28+Z28+AB28+AD28+AF28+AH28</f>
        <v>58</v>
      </c>
      <c r="AK28" s="23">
        <f>+AJ28/E28</f>
        <v>58</v>
      </c>
      <c r="AL28" s="22">
        <f>IF(F28="",0,$G$9)+IF(H28="",0,$G$9)+IF(J28="",0,$G$9)+IF(L28="",0,$G$9)+IF(N28="",0,$G$9)+IF(P28="",0,$G$9)+IF(R28="",0,$G$9)+IF(T28="",0,$G$9)+IF(V28="",0,$G$9)+IF(X28="",0,$G$9)+IF(Z28="",0,$G$9)+IF(AB28="",0,$G$9)+IF(AD28="",0,$G$9)+IF(AF28="",0,$G$9)+IF(AH28="",0,$G$9)</f>
        <v>9</v>
      </c>
      <c r="AM28" s="23">
        <f>AJ28/AL28</f>
        <v>6.4444444444444446</v>
      </c>
      <c r="AN28" s="54">
        <v>19</v>
      </c>
    </row>
    <row r="29" spans="1:40" ht="15.75" customHeight="1" x14ac:dyDescent="0.15">
      <c r="A29" s="43" t="s">
        <v>178</v>
      </c>
      <c r="B29" s="43" t="s">
        <v>179</v>
      </c>
      <c r="C29" s="50">
        <f>+G29+I29+K29+M29+O29+Q29+S29+U29+W29+Y29+AA29+AC29+AE29+AG29+AI29</f>
        <v>310</v>
      </c>
      <c r="D29" s="21">
        <f>+C29/E29</f>
        <v>155</v>
      </c>
      <c r="E29" s="20">
        <f>COUNTA(F29,H29,J29,L29,N29,P29,R29,T29,V29,X29,Z29,AB29,AD29,AF29,AH29)</f>
        <v>2</v>
      </c>
      <c r="F29" s="199">
        <v>60</v>
      </c>
      <c r="G29" s="200">
        <v>160</v>
      </c>
      <c r="H29" s="172"/>
      <c r="I29" s="200"/>
      <c r="J29" s="172"/>
      <c r="K29" s="200"/>
      <c r="L29" s="172"/>
      <c r="M29" s="200"/>
      <c r="N29" s="172"/>
      <c r="O29" s="200"/>
      <c r="P29" s="172"/>
      <c r="Q29" s="200"/>
      <c r="R29" s="172">
        <v>57</v>
      </c>
      <c r="S29" s="200">
        <v>150</v>
      </c>
      <c r="T29" s="172"/>
      <c r="U29" s="201"/>
      <c r="V29" s="46"/>
      <c r="W29" s="25"/>
      <c r="X29" s="92"/>
      <c r="Y29" s="83"/>
      <c r="Z29" s="92"/>
      <c r="AA29" s="83"/>
      <c r="AB29" s="92"/>
      <c r="AC29" s="83"/>
      <c r="AD29" s="92"/>
      <c r="AE29" s="83"/>
      <c r="AF29" s="92"/>
      <c r="AG29" s="83"/>
      <c r="AH29" s="92"/>
      <c r="AI29" s="83"/>
      <c r="AJ29" s="26">
        <f>F29+H29+J29+L29+N29+P29+R29+T29+V29+X29+Z29+AB29+AD29+AF29+AH29</f>
        <v>117</v>
      </c>
      <c r="AK29" s="23">
        <f>+AJ29/E29</f>
        <v>58.5</v>
      </c>
      <c r="AL29" s="22">
        <f>IF(F29="",0,$G$9)+IF(H29="",0,$G$9)+IF(J29="",0,$G$9)+IF(L29="",0,$G$9)+IF(N29="",0,$G$9)+IF(P29="",0,$G$9)+IF(R29="",0,$G$9)+IF(T29="",0,$G$9)+IF(V29="",0,$G$9)+IF(X29="",0,$G$9)+IF(Z29="",0,$G$9)+IF(AB29="",0,$G$9)+IF(AD29="",0,$G$9)+IF(AF29="",0,$G$9)+IF(AH29="",0,$G$9)</f>
        <v>18</v>
      </c>
      <c r="AM29" s="23">
        <f>AJ29/AL29</f>
        <v>6.5</v>
      </c>
      <c r="AN29" s="54">
        <v>20</v>
      </c>
    </row>
    <row r="30" spans="1:40" ht="15.75" customHeight="1" x14ac:dyDescent="0.15">
      <c r="A30" s="190" t="s">
        <v>425</v>
      </c>
      <c r="B30" s="190" t="s">
        <v>426</v>
      </c>
      <c r="C30" s="50">
        <f>+G30+I30+K30+M30+O30+Q30+S30+U30+W30+Y30+AA30+AC30+AE30+AG30+AI30</f>
        <v>920</v>
      </c>
      <c r="D30" s="21">
        <f>+C30/E30</f>
        <v>153.33333333333334</v>
      </c>
      <c r="E30" s="20">
        <f>COUNTA(F30,H30,J30,L30,N30,P30,R30,T30,V30,X30,Z30,AB30,AD30,AF30,AH30)</f>
        <v>6</v>
      </c>
      <c r="F30" s="40"/>
      <c r="G30" s="25"/>
      <c r="H30" s="46"/>
      <c r="I30" s="25"/>
      <c r="J30" s="46"/>
      <c r="K30" s="25"/>
      <c r="L30" s="46"/>
      <c r="M30" s="25"/>
      <c r="N30" s="46"/>
      <c r="O30" s="25"/>
      <c r="P30" s="46"/>
      <c r="Q30" s="25"/>
      <c r="R30" s="46"/>
      <c r="S30" s="25"/>
      <c r="T30" s="46">
        <v>60</v>
      </c>
      <c r="U30" s="25">
        <v>157.5</v>
      </c>
      <c r="V30" s="46">
        <v>63</v>
      </c>
      <c r="W30" s="25">
        <v>135</v>
      </c>
      <c r="X30" s="92">
        <v>63</v>
      </c>
      <c r="Y30" s="83">
        <v>145</v>
      </c>
      <c r="Z30" s="92">
        <v>57</v>
      </c>
      <c r="AA30" s="83">
        <v>165</v>
      </c>
      <c r="AB30" s="92">
        <v>52</v>
      </c>
      <c r="AC30" s="83">
        <v>167.5</v>
      </c>
      <c r="AD30" s="92">
        <v>57</v>
      </c>
      <c r="AE30" s="83">
        <v>150</v>
      </c>
      <c r="AF30" s="92"/>
      <c r="AG30" s="83"/>
      <c r="AH30" s="92"/>
      <c r="AI30" s="83"/>
      <c r="AJ30" s="26">
        <f>F30+H30+J30+L30+N30+P30+R30+T30+V30+X30+Z30+AB30+AD30+AF30+AH30</f>
        <v>352</v>
      </c>
      <c r="AK30" s="23">
        <f>+AJ30/E30</f>
        <v>58.666666666666664</v>
      </c>
      <c r="AL30" s="22">
        <f>IF(F30="",0,$G$9)+IF(H30="",0,$G$9)+IF(J30="",0,$G$9)+IF(L30="",0,$G$9)+IF(N30="",0,$G$9)+IF(P30="",0,$G$9)+IF(R30="",0,$G$9)+IF(T30="",0,$G$9)+IF(V30="",0,$G$9)+IF(X30="",0,$G$9)+IF(Z30="",0,$G$9)+IF(AB30="",0,$G$9)+IF(AD30="",0,$G$9)+IF(AF30="",0,$G$9)+IF(AH30="",0,$G$9)</f>
        <v>54</v>
      </c>
      <c r="AM30" s="23">
        <f>AJ30/AL30</f>
        <v>6.5185185185185182</v>
      </c>
      <c r="AN30" s="54">
        <v>21</v>
      </c>
    </row>
    <row r="31" spans="1:40" ht="15.75" customHeight="1" x14ac:dyDescent="0.15">
      <c r="A31" s="190" t="s">
        <v>423</v>
      </c>
      <c r="B31" s="190" t="s">
        <v>424</v>
      </c>
      <c r="C31" s="50">
        <f>+G31+I31+K31+M31+O31+Q31+S31+U31+W31+Y31+AA31+AC31+AE31+AG31+AI31</f>
        <v>302.5</v>
      </c>
      <c r="D31" s="21">
        <f>+C31/E31</f>
        <v>151.25</v>
      </c>
      <c r="E31" s="20">
        <f>COUNTA(F31,H31,J31,L31,N31,P31,R31,T31,V31,X31,Z31,AB31,AD31,AF31,AH31)</f>
        <v>2</v>
      </c>
      <c r="F31" s="40"/>
      <c r="G31" s="25"/>
      <c r="H31" s="46"/>
      <c r="I31" s="25"/>
      <c r="J31" s="46"/>
      <c r="K31" s="25"/>
      <c r="L31" s="46"/>
      <c r="M31" s="25"/>
      <c r="N31" s="46"/>
      <c r="O31" s="25"/>
      <c r="P31" s="46"/>
      <c r="Q31" s="25"/>
      <c r="R31" s="46"/>
      <c r="S31" s="25"/>
      <c r="T31" s="46">
        <v>60</v>
      </c>
      <c r="U31" s="25">
        <v>157.5</v>
      </c>
      <c r="V31" s="46">
        <v>58</v>
      </c>
      <c r="W31" s="25">
        <v>145</v>
      </c>
      <c r="X31" s="92"/>
      <c r="Y31" s="83"/>
      <c r="Z31" s="92"/>
      <c r="AA31" s="83"/>
      <c r="AB31" s="92"/>
      <c r="AC31" s="83"/>
      <c r="AD31" s="92"/>
      <c r="AE31" s="83"/>
      <c r="AF31" s="92"/>
      <c r="AG31" s="83"/>
      <c r="AH31" s="92"/>
      <c r="AI31" s="83"/>
      <c r="AJ31" s="26">
        <f>F31+H31+J31+L31+N31+P31+R31+T31+V31+X31+Z31+AB31+AD31+AF31+AH31</f>
        <v>118</v>
      </c>
      <c r="AK31" s="23">
        <f>+AJ31/E31</f>
        <v>59</v>
      </c>
      <c r="AL31" s="22">
        <f>IF(F31="",0,$G$9)+IF(H31="",0,$G$9)+IF(J31="",0,$G$9)+IF(L31="",0,$G$9)+IF(N31="",0,$G$9)+IF(P31="",0,$G$9)+IF(R31="",0,$G$9)+IF(T31="",0,$G$9)+IF(V31="",0,$G$9)+IF(X31="",0,$G$9)+IF(Z31="",0,$G$9)+IF(AB31="",0,$G$9)+IF(AD31="",0,$G$9)+IF(AF31="",0,$G$9)+IF(AH31="",0,$G$9)</f>
        <v>18</v>
      </c>
      <c r="AM31" s="23">
        <f>AJ31/AL31</f>
        <v>6.5555555555555554</v>
      </c>
      <c r="AN31" s="54">
        <v>22</v>
      </c>
    </row>
    <row r="32" spans="1:40" ht="15.75" customHeight="1" x14ac:dyDescent="0.15">
      <c r="A32" s="233" t="s">
        <v>159</v>
      </c>
      <c r="B32" s="233" t="s">
        <v>149</v>
      </c>
      <c r="C32" s="50">
        <f>+G32+I32+K32+M32+O32+Q32+S32+U32+W32+Y32+AA32+AC32+AE32+AG32+AI32</f>
        <v>155</v>
      </c>
      <c r="D32" s="21">
        <f>+C32/E32</f>
        <v>155</v>
      </c>
      <c r="E32" s="20">
        <f>COUNTA(F32,H32,J32,L32,N32,P32,R32,T32,V32,X32,Z32,AB32,AD32,AF32,AH32)</f>
        <v>1</v>
      </c>
      <c r="F32" s="40">
        <v>61</v>
      </c>
      <c r="G32" s="25">
        <v>155</v>
      </c>
      <c r="H32" s="46"/>
      <c r="I32" s="25"/>
      <c r="J32" s="46"/>
      <c r="K32" s="25"/>
      <c r="L32" s="46"/>
      <c r="M32" s="25"/>
      <c r="N32" s="46"/>
      <c r="O32" s="25"/>
      <c r="P32" s="46"/>
      <c r="Q32" s="25"/>
      <c r="R32" s="46"/>
      <c r="S32" s="25"/>
      <c r="T32" s="46"/>
      <c r="U32" s="25"/>
      <c r="V32" s="46"/>
      <c r="W32" s="25"/>
      <c r="X32" s="92"/>
      <c r="Y32" s="83"/>
      <c r="Z32" s="92"/>
      <c r="AA32" s="83"/>
      <c r="AB32" s="92"/>
      <c r="AC32" s="83"/>
      <c r="AD32" s="92"/>
      <c r="AE32" s="83"/>
      <c r="AF32" s="92"/>
      <c r="AG32" s="83"/>
      <c r="AH32" s="92"/>
      <c r="AI32" s="83"/>
      <c r="AJ32" s="26">
        <f>F32+H32+J32+L32+N32+P32+R32+T32+V32+X32+Z32+AB32+AD32+AF32+AH32</f>
        <v>61</v>
      </c>
      <c r="AK32" s="23">
        <f>+AJ32/E32</f>
        <v>61</v>
      </c>
      <c r="AL32" s="22">
        <f>IF(F32="",0,$G$9)+IF(H32="",0,$G$9)+IF(J32="",0,$G$9)+IF(L32="",0,$G$9)+IF(N32="",0,$G$9)+IF(P32="",0,$G$9)+IF(R32="",0,$G$9)+IF(T32="",0,$G$9)+IF(V32="",0,$G$9)+IF(X32="",0,$G$9)+IF(Z32="",0,$G$9)+IF(AB32="",0,$G$9)+IF(AD32="",0,$G$9)+IF(AF32="",0,$G$9)+IF(AH32="",0,$G$9)</f>
        <v>9</v>
      </c>
      <c r="AM32" s="23">
        <f>AJ32/AL32</f>
        <v>6.7777777777777777</v>
      </c>
      <c r="AN32" s="54">
        <v>23</v>
      </c>
    </row>
    <row r="33" spans="1:40" ht="15.75" customHeight="1" x14ac:dyDescent="0.15">
      <c r="A33" s="190" t="s">
        <v>429</v>
      </c>
      <c r="B33" s="190" t="s">
        <v>430</v>
      </c>
      <c r="C33" s="50">
        <f>+G33+I33+K33+M33+O33+Q33+S33+U33+W33+Y33+AA33+AC33+AE33+AG33+AI33</f>
        <v>580</v>
      </c>
      <c r="D33" s="21">
        <f>+C33/E33</f>
        <v>145</v>
      </c>
      <c r="E33" s="20">
        <f>COUNTA(F33,H33,J33,L33,N33,P33,R33,T33,V33,X33,Z33,AB33,AD33,AF33,AH33)</f>
        <v>4</v>
      </c>
      <c r="F33" s="40"/>
      <c r="G33" s="25"/>
      <c r="H33" s="46"/>
      <c r="I33" s="25"/>
      <c r="J33" s="46"/>
      <c r="K33" s="25"/>
      <c r="L33" s="46"/>
      <c r="M33" s="25"/>
      <c r="N33" s="46"/>
      <c r="O33" s="25"/>
      <c r="P33" s="46"/>
      <c r="Q33" s="25"/>
      <c r="R33" s="46"/>
      <c r="S33" s="25"/>
      <c r="T33" s="46">
        <v>66</v>
      </c>
      <c r="U33" s="25">
        <v>145</v>
      </c>
      <c r="V33" s="46">
        <v>61</v>
      </c>
      <c r="W33" s="25">
        <v>140</v>
      </c>
      <c r="X33" s="92"/>
      <c r="Y33" s="83"/>
      <c r="Z33" s="92"/>
      <c r="AA33" s="83"/>
      <c r="AB33" s="92"/>
      <c r="AC33" s="83"/>
      <c r="AD33" s="92">
        <v>59</v>
      </c>
      <c r="AE33" s="83">
        <v>145</v>
      </c>
      <c r="AF33" s="92">
        <v>60</v>
      </c>
      <c r="AG33" s="83">
        <v>150</v>
      </c>
      <c r="AH33" s="92"/>
      <c r="AI33" s="83"/>
      <c r="AJ33" s="26">
        <f>F33+H33+J33+L33+N33+P33+R33+T33+V33+X33+Z33+AB33+AD33+AF33+AH33</f>
        <v>246</v>
      </c>
      <c r="AK33" s="23">
        <f>+AJ33/E33</f>
        <v>61.5</v>
      </c>
      <c r="AL33" s="22">
        <f>IF(F33="",0,$G$9)+IF(H33="",0,$G$9)+IF(J33="",0,$G$9)+IF(L33="",0,$G$9)+IF(N33="",0,$G$9)+IF(P33="",0,$G$9)+IF(R33="",0,$G$9)+IF(T33="",0,$G$9)+IF(V33="",0,$G$9)+IF(X33="",0,$G$9)+IF(Z33="",0,$G$9)+IF(AB33="",0,$G$9)+IF(AD33="",0,$G$9)+IF(AF33="",0,$G$9)+IF(AH33="",0,$G$9)</f>
        <v>36</v>
      </c>
      <c r="AM33" s="23">
        <f>AJ33/AL33</f>
        <v>6.833333333333333</v>
      </c>
      <c r="AN33" s="54">
        <v>24</v>
      </c>
    </row>
    <row r="34" spans="1:40" ht="15.75" customHeight="1" x14ac:dyDescent="0.15">
      <c r="A34" s="42" t="s">
        <v>337</v>
      </c>
      <c r="B34" s="42" t="s">
        <v>338</v>
      </c>
      <c r="C34" s="50">
        <f>+G34+I34+K34+M34+O34+Q34+S34+U34+W34+Y34+AA34+AC34+AE34+AG34+AI34</f>
        <v>155</v>
      </c>
      <c r="D34" s="21">
        <f>+C34/E34</f>
        <v>155</v>
      </c>
      <c r="E34" s="20">
        <f>COUNTA(F34,H34,J34,L34,N34,P34,R34,T34,V34,X34,Z34,AB34,AD34,AF34,AH34)</f>
        <v>1</v>
      </c>
      <c r="F34" s="40"/>
      <c r="G34" s="25"/>
      <c r="H34" s="46"/>
      <c r="I34" s="25"/>
      <c r="J34" s="46"/>
      <c r="K34" s="25"/>
      <c r="L34" s="46"/>
      <c r="M34" s="25"/>
      <c r="N34" s="46"/>
      <c r="O34" s="25"/>
      <c r="P34" s="46">
        <v>63</v>
      </c>
      <c r="Q34" s="25">
        <v>155</v>
      </c>
      <c r="R34" s="46"/>
      <c r="S34" s="25"/>
      <c r="T34" s="46"/>
      <c r="U34" s="25"/>
      <c r="V34" s="46"/>
      <c r="W34" s="25"/>
      <c r="X34" s="92"/>
      <c r="Y34" s="83"/>
      <c r="Z34" s="92"/>
      <c r="AA34" s="83"/>
      <c r="AB34" s="92"/>
      <c r="AC34" s="83"/>
      <c r="AD34" s="92"/>
      <c r="AE34" s="83"/>
      <c r="AF34" s="92"/>
      <c r="AG34" s="83"/>
      <c r="AH34" s="92"/>
      <c r="AI34" s="83"/>
      <c r="AJ34" s="26">
        <f>F34+H34+J34+L34+N34+P34+R34+T34+V34+X34+Z34+AB34+AD34+AF34+AH34</f>
        <v>63</v>
      </c>
      <c r="AK34" s="23">
        <f>+AJ34/E34</f>
        <v>63</v>
      </c>
      <c r="AL34" s="22">
        <f>IF(F34="",0,$G$9)+IF(H34="",0,$G$9)+IF(J34="",0,$G$9)+IF(L34="",0,$G$9)+IF(N34="",0,$G$9)+IF(P34="",0,$G$9)+IF(R34="",0,$G$9)+IF(T34="",0,$G$9)+IF(V34="",0,$G$9)+IF(X34="",0,$G$9)+IF(Z34="",0,$G$9)+IF(AB34="",0,$G$9)+IF(AD34="",0,$G$9)+IF(AF34="",0,$G$9)+IF(AH34="",0,$G$9)</f>
        <v>9</v>
      </c>
      <c r="AM34" s="23">
        <f>AJ34/AL34</f>
        <v>7</v>
      </c>
      <c r="AN34" s="54">
        <v>25</v>
      </c>
    </row>
    <row r="35" spans="1:40" ht="15.75" customHeight="1" x14ac:dyDescent="0.15">
      <c r="A35" s="232" t="s">
        <v>427</v>
      </c>
      <c r="B35" s="232" t="s">
        <v>428</v>
      </c>
      <c r="C35" s="50">
        <f>+G35+I35+K35+M35+O35+Q35+S35+U35+W35+Y35+AA35+AC35+AE35+AG35+AI35</f>
        <v>597.5</v>
      </c>
      <c r="D35" s="21">
        <f>+C35/E35</f>
        <v>149.375</v>
      </c>
      <c r="E35" s="20">
        <f>COUNTA(F35,H35,J35,L35,N35,P35,R35,T35,V35,X35,Z35,AB35,AD35,AF35,AH35)</f>
        <v>4</v>
      </c>
      <c r="F35" s="40"/>
      <c r="G35" s="25"/>
      <c r="H35" s="46"/>
      <c r="I35" s="25"/>
      <c r="J35" s="46"/>
      <c r="K35" s="25"/>
      <c r="L35" s="46"/>
      <c r="M35" s="25"/>
      <c r="N35" s="46"/>
      <c r="O35" s="25"/>
      <c r="P35" s="46"/>
      <c r="Q35" s="25"/>
      <c r="R35" s="46"/>
      <c r="S35" s="25"/>
      <c r="T35" s="46">
        <v>65</v>
      </c>
      <c r="U35" s="25">
        <v>150</v>
      </c>
      <c r="V35" s="46"/>
      <c r="W35" s="25"/>
      <c r="X35" s="92">
        <v>66</v>
      </c>
      <c r="Y35" s="83">
        <v>140</v>
      </c>
      <c r="Z35" s="92">
        <v>61</v>
      </c>
      <c r="AA35" s="83">
        <v>155</v>
      </c>
      <c r="AB35" s="92">
        <v>60</v>
      </c>
      <c r="AC35" s="83">
        <v>152.5</v>
      </c>
      <c r="AD35" s="92"/>
      <c r="AE35" s="83"/>
      <c r="AF35" s="92"/>
      <c r="AG35" s="83"/>
      <c r="AH35" s="92"/>
      <c r="AI35" s="83"/>
      <c r="AJ35" s="26">
        <f>F35+H35+J35+L35+N35+P35+R35+T35+V35+X35+Z35+AB35+AD35+AF35+AH35</f>
        <v>252</v>
      </c>
      <c r="AK35" s="23">
        <f>+AJ35/E35</f>
        <v>63</v>
      </c>
      <c r="AL35" s="22">
        <f>IF(F35="",0,$G$9)+IF(H35="",0,$G$9)+IF(J35="",0,$G$9)+IF(L35="",0,$G$9)+IF(N35="",0,$G$9)+IF(P35="",0,$G$9)+IF(R35="",0,$G$9)+IF(T35="",0,$G$9)+IF(V35="",0,$G$9)+IF(X35="",0,$G$9)+IF(Z35="",0,$G$9)+IF(AB35="",0,$G$9)+IF(AD35="",0,$G$9)+IF(AF35="",0,$G$9)+IF(AH35="",0,$G$9)</f>
        <v>36</v>
      </c>
      <c r="AM35" s="23">
        <f>AJ35/AL35</f>
        <v>7</v>
      </c>
      <c r="AN35" s="54">
        <v>26</v>
      </c>
    </row>
    <row r="36" spans="1:40" ht="15.75" customHeight="1" x14ac:dyDescent="0.15">
      <c r="A36" s="189" t="s">
        <v>497</v>
      </c>
      <c r="B36" s="189" t="s">
        <v>498</v>
      </c>
      <c r="C36" s="50">
        <f>+G36+I36+K36+M36+O36+Q36+S36+U36+W36+Y36+AA36+AC36+AE36+AG36+AI36</f>
        <v>150</v>
      </c>
      <c r="D36" s="21">
        <f>+C36/E36</f>
        <v>150</v>
      </c>
      <c r="E36" s="20">
        <f>COUNTA(F36,H36,J36,L36,N36,P36,R36,T36,V36,X36,Z36,AB36,AD36,AF36,AH36)</f>
        <v>1</v>
      </c>
      <c r="F36" s="40"/>
      <c r="G36" s="25"/>
      <c r="H36" s="46"/>
      <c r="I36" s="25"/>
      <c r="J36" s="46"/>
      <c r="K36" s="25"/>
      <c r="L36" s="46"/>
      <c r="M36" s="25"/>
      <c r="N36" s="46"/>
      <c r="O36" s="25"/>
      <c r="P36" s="46"/>
      <c r="Q36" s="25"/>
      <c r="R36" s="46"/>
      <c r="S36" s="25"/>
      <c r="T36" s="46"/>
      <c r="U36" s="25"/>
      <c r="V36" s="46"/>
      <c r="W36" s="25"/>
      <c r="X36" s="92"/>
      <c r="Y36" s="83"/>
      <c r="Z36" s="92">
        <v>63</v>
      </c>
      <c r="AA36" s="83">
        <v>150</v>
      </c>
      <c r="AB36" s="92"/>
      <c r="AC36" s="83"/>
      <c r="AD36" s="92"/>
      <c r="AE36" s="83"/>
      <c r="AF36" s="92"/>
      <c r="AG36" s="83"/>
      <c r="AH36" s="92"/>
      <c r="AI36" s="83"/>
      <c r="AJ36" s="26">
        <f>F36+H36+J36+L36+N36+P36+R36+T36+V36+X36+Z36+AB36+AD36+AF36+AH36</f>
        <v>63</v>
      </c>
      <c r="AK36" s="23">
        <f>+AJ36/E36</f>
        <v>63</v>
      </c>
      <c r="AL36" s="22">
        <f>IF(F36="",0,$G$9)+IF(H36="",0,$G$9)+IF(J36="",0,$G$9)+IF(L36="",0,$G$9)+IF(N36="",0,$G$9)+IF(P36="",0,$G$9)+IF(R36="",0,$G$9)+IF(T36="",0,$G$9)+IF(V36="",0,$G$9)+IF(X36="",0,$G$9)+IF(Z36="",0,$G$9)+IF(AB36="",0,$G$9)+IF(AD36="",0,$G$9)+IF(AF36="",0,$G$9)+IF(AH36="",0,$G$9)</f>
        <v>9</v>
      </c>
      <c r="AM36" s="23">
        <f>AJ36/AL36</f>
        <v>7</v>
      </c>
      <c r="AN36" s="54">
        <v>27</v>
      </c>
    </row>
    <row r="37" spans="1:40" ht="15.75" customHeight="1" x14ac:dyDescent="0.15">
      <c r="A37" s="298" t="s">
        <v>526</v>
      </c>
      <c r="B37" s="298" t="s">
        <v>122</v>
      </c>
      <c r="C37" s="50">
        <f>+G37+I37+K37+M37+O37+Q37+S37+U37+W37+Y37+AA37+AC37+AE37+AG37+AI37</f>
        <v>430</v>
      </c>
      <c r="D37" s="21">
        <f>+C37/E37</f>
        <v>143.33333333333334</v>
      </c>
      <c r="E37" s="20">
        <f>COUNTA(F37,H37,J37,L37,N37,P37,R37,T37,V37,X37,Z37,AB37,AD37,AF37,AH37)</f>
        <v>3</v>
      </c>
      <c r="F37" s="40"/>
      <c r="G37" s="25"/>
      <c r="H37" s="46"/>
      <c r="I37" s="25"/>
      <c r="J37" s="46"/>
      <c r="K37" s="25"/>
      <c r="L37" s="46"/>
      <c r="M37" s="25"/>
      <c r="N37" s="46"/>
      <c r="O37" s="25"/>
      <c r="P37" s="46"/>
      <c r="Q37" s="25"/>
      <c r="R37" s="46"/>
      <c r="S37" s="25"/>
      <c r="T37" s="46"/>
      <c r="U37" s="25"/>
      <c r="V37" s="46"/>
      <c r="W37" s="25"/>
      <c r="X37" s="92"/>
      <c r="Y37" s="83"/>
      <c r="Z37" s="92"/>
      <c r="AA37" s="83"/>
      <c r="AB37" s="92"/>
      <c r="AC37" s="83"/>
      <c r="AD37" s="92">
        <v>65</v>
      </c>
      <c r="AE37" s="83">
        <v>140</v>
      </c>
      <c r="AF37" s="92">
        <v>65</v>
      </c>
      <c r="AG37" s="83">
        <v>145</v>
      </c>
      <c r="AH37" s="92">
        <v>64</v>
      </c>
      <c r="AI37" s="83">
        <v>145</v>
      </c>
      <c r="AJ37" s="26">
        <f>F37+H37+J37+L37+N37+P37+R37+T37+V37+X37+Z37+AB37+AD37+AF37+AH37</f>
        <v>194</v>
      </c>
      <c r="AK37" s="23">
        <f>+AJ37/E37</f>
        <v>64.666666666666671</v>
      </c>
      <c r="AL37" s="22">
        <f>IF(F37="",0,$G$9)+IF(H37="",0,$G$9)+IF(J37="",0,$G$9)+IF(L37="",0,$G$9)+IF(N37="",0,$G$9)+IF(P37="",0,$G$9)+IF(R37="",0,$G$9)+IF(T37="",0,$G$9)+IF(V37="",0,$G$9)+IF(X37="",0,$G$9)+IF(Z37="",0,$G$9)+IF(AB37="",0,$G$9)+IF(AD37="",0,$G$9)+IF(AF37="",0,$G$9)+IF(AH37="",0,$G$9)</f>
        <v>27</v>
      </c>
      <c r="AM37" s="23">
        <f>AJ37/AL37</f>
        <v>7.1851851851851851</v>
      </c>
      <c r="AN37" s="54">
        <v>28</v>
      </c>
    </row>
    <row r="38" spans="1:40" ht="15.75" customHeight="1" x14ac:dyDescent="0.15">
      <c r="A38" s="43" t="s">
        <v>240</v>
      </c>
      <c r="B38" s="43" t="s">
        <v>249</v>
      </c>
      <c r="C38" s="50">
        <f>+G38+I38+K38+M38+O38+Q38+S38+U38+W38+Y38+AA38+AC38+AE38+AG38+AI38</f>
        <v>165</v>
      </c>
      <c r="D38" s="21">
        <f>+C38/E38</f>
        <v>165</v>
      </c>
      <c r="E38" s="20">
        <f>COUNTA(F38,H38,J38,L38,N38,P38,R38,T38,V38,X38,Z38,AB38,AD38,AF38,AH38)</f>
        <v>1</v>
      </c>
      <c r="F38" s="40"/>
      <c r="G38" s="25"/>
      <c r="H38" s="46"/>
      <c r="I38" s="25"/>
      <c r="J38" s="46">
        <v>67</v>
      </c>
      <c r="K38" s="25">
        <v>165</v>
      </c>
      <c r="L38" s="46"/>
      <c r="M38" s="25"/>
      <c r="N38" s="46"/>
      <c r="O38" s="25"/>
      <c r="P38" s="46"/>
      <c r="Q38" s="25"/>
      <c r="R38" s="46"/>
      <c r="S38" s="25"/>
      <c r="T38" s="46"/>
      <c r="U38" s="25"/>
      <c r="V38" s="46"/>
      <c r="W38" s="25"/>
      <c r="X38" s="92"/>
      <c r="Y38" s="83"/>
      <c r="Z38" s="92"/>
      <c r="AA38" s="83"/>
      <c r="AB38" s="92"/>
      <c r="AC38" s="83"/>
      <c r="AD38" s="92"/>
      <c r="AE38" s="83"/>
      <c r="AF38" s="92"/>
      <c r="AG38" s="83"/>
      <c r="AH38" s="92"/>
      <c r="AI38" s="83"/>
      <c r="AJ38" s="26">
        <f>F38+H38+J38+L38+N38+P38+R38+T38+V38+X38+Z38+AB38+AD38+AF38+AH38</f>
        <v>67</v>
      </c>
      <c r="AK38" s="23">
        <f>+AJ38/E38</f>
        <v>67</v>
      </c>
      <c r="AL38" s="22">
        <f>IF(F38="",0,$G$9)+IF(H38="",0,$G$9)+IF(J38="",0,$G$9)+IF(L38="",0,$G$9)+IF(N38="",0,$G$9)+IF(P38="",0,$G$9)+IF(R38="",0,$G$9)+IF(T38="",0,$G$9)+IF(V38="",0,$G$9)+IF(X38="",0,$G$9)+IF(Z38="",0,$G$9)+IF(AB38="",0,$G$9)+IF(AD38="",0,$G$9)+IF(AF38="",0,$G$9)+IF(AH38="",0,$G$9)</f>
        <v>9</v>
      </c>
      <c r="AM38" s="23">
        <f>AJ38/AL38</f>
        <v>7.4444444444444446</v>
      </c>
      <c r="AN38" s="54">
        <v>29</v>
      </c>
    </row>
    <row r="39" spans="1:40" ht="15.75" customHeight="1" x14ac:dyDescent="0.15">
      <c r="A39" s="209" t="s">
        <v>339</v>
      </c>
      <c r="B39" s="209" t="s">
        <v>340</v>
      </c>
      <c r="C39" s="50">
        <f>+G39+I39+K39+M39+O39+Q39+S39+U39+W39+Y39+AA39+AC39+AE39+AG39+AI39</f>
        <v>150</v>
      </c>
      <c r="D39" s="21">
        <f>+C39/E39</f>
        <v>150</v>
      </c>
      <c r="E39" s="20">
        <f>COUNTA(F39,H39,J39,L39,N39,P39,R39,T39,V39,X39,Z39,AB39,AD39,AF39,AH39)</f>
        <v>1</v>
      </c>
      <c r="F39" s="40"/>
      <c r="G39" s="25"/>
      <c r="H39" s="46"/>
      <c r="I39" s="25"/>
      <c r="J39" s="46"/>
      <c r="K39" s="25"/>
      <c r="L39" s="46"/>
      <c r="M39" s="25"/>
      <c r="N39" s="46"/>
      <c r="O39" s="25"/>
      <c r="P39" s="46">
        <v>67</v>
      </c>
      <c r="Q39" s="25">
        <v>150</v>
      </c>
      <c r="R39" s="46"/>
      <c r="S39" s="25"/>
      <c r="T39" s="46"/>
      <c r="U39" s="25"/>
      <c r="V39" s="46"/>
      <c r="W39" s="25"/>
      <c r="X39" s="46"/>
      <c r="Y39" s="25"/>
      <c r="Z39" s="92"/>
      <c r="AA39" s="83"/>
      <c r="AB39" s="92"/>
      <c r="AC39" s="83"/>
      <c r="AD39" s="92"/>
      <c r="AE39" s="83"/>
      <c r="AF39" s="92"/>
      <c r="AG39" s="83"/>
      <c r="AH39" s="92"/>
      <c r="AI39" s="83"/>
      <c r="AJ39" s="26">
        <f>F39+H39+J39+L39+N39+P39+R39+T39+V39+X39+Z39+AB39+AD39+AF39+AH39</f>
        <v>67</v>
      </c>
      <c r="AK39" s="23">
        <f>+AJ39/E39</f>
        <v>67</v>
      </c>
      <c r="AL39" s="22">
        <f>IF(F39="",0,$G$9)+IF(H39="",0,$G$9)+IF(J39="",0,$G$9)+IF(L39="",0,$G$9)+IF(N39="",0,$G$9)+IF(P39="",0,$G$9)+IF(R39="",0,$G$9)+IF(T39="",0,$G$9)+IF(V39="",0,$G$9)+IF(X39="",0,$G$9)+IF(Z39="",0,$G$9)+IF(AB39="",0,$G$9)+IF(AD39="",0,$G$9)+IF(AF39="",0,$G$9)+IF(AH39="",0,$G$9)</f>
        <v>9</v>
      </c>
      <c r="AM39" s="23">
        <f>AJ39/AL39</f>
        <v>7.4444444444444446</v>
      </c>
      <c r="AN39" s="54">
        <v>30</v>
      </c>
    </row>
    <row r="40" spans="1:40" ht="15.75" customHeight="1" x14ac:dyDescent="0.15">
      <c r="A40" s="190" t="s">
        <v>550</v>
      </c>
      <c r="B40" s="190" t="s">
        <v>551</v>
      </c>
      <c r="C40" s="50">
        <f>+G40+I40+K40+M40+O40+Q40+S40+U40+W40+Y40+AA40+AC40+AE40+AG40+AI40</f>
        <v>140</v>
      </c>
      <c r="D40" s="21">
        <f>+C40/E40</f>
        <v>140</v>
      </c>
      <c r="E40" s="20">
        <f>COUNTA(F40,H40,J40,L40,N40,P40,R40,T40,V40,X40,Z40,AB40,AD40,AF40,AH40)</f>
        <v>1</v>
      </c>
      <c r="F40" s="40"/>
      <c r="G40" s="25"/>
      <c r="H40" s="46"/>
      <c r="I40" s="25"/>
      <c r="J40" s="46"/>
      <c r="K40" s="25"/>
      <c r="L40" s="46"/>
      <c r="M40" s="25"/>
      <c r="N40" s="46"/>
      <c r="O40" s="25"/>
      <c r="P40" s="46"/>
      <c r="Q40" s="25"/>
      <c r="R40" s="46"/>
      <c r="S40" s="25"/>
      <c r="T40" s="46"/>
      <c r="U40" s="25"/>
      <c r="V40" s="46"/>
      <c r="W40" s="25"/>
      <c r="X40" s="46"/>
      <c r="Y40" s="25"/>
      <c r="Z40" s="92"/>
      <c r="AA40" s="83"/>
      <c r="AB40" s="92"/>
      <c r="AC40" s="83"/>
      <c r="AD40" s="92"/>
      <c r="AE40" s="83"/>
      <c r="AF40" s="92">
        <v>71</v>
      </c>
      <c r="AG40" s="83">
        <v>140</v>
      </c>
      <c r="AH40" s="92"/>
      <c r="AI40" s="83"/>
      <c r="AJ40" s="26">
        <f>F40+H40+J40+L40+N40+P40+R40+T40+V40+X40+Z40+AB40+AD40+AF40+AH40</f>
        <v>71</v>
      </c>
      <c r="AK40" s="23">
        <f>+AJ40/E40</f>
        <v>71</v>
      </c>
      <c r="AL40" s="22">
        <f>IF(F40="",0,$G$9)+IF(H40="",0,$G$9)+IF(J40="",0,$G$9)+IF(L40="",0,$G$9)+IF(N40="",0,$G$9)+IF(P40="",0,$G$9)+IF(R40="",0,$G$9)+IF(T40="",0,$G$9)+IF(V40="",0,$G$9)+IF(X40="",0,$G$9)+IF(Z40="",0,$G$9)+IF(AB40="",0,$G$9)+IF(AD40="",0,$G$9)+IF(AF40="",0,$G$9)+IF(AH40="",0,$G$9)</f>
        <v>9</v>
      </c>
      <c r="AM40" s="23">
        <f>AJ40/AL40</f>
        <v>7.8888888888888893</v>
      </c>
      <c r="AN40" s="54">
        <v>31</v>
      </c>
    </row>
    <row r="41" spans="1:40" ht="15.75" customHeight="1" x14ac:dyDescent="0.15">
      <c r="A41" s="224"/>
      <c r="B41" s="224"/>
      <c r="F41" s="59"/>
      <c r="G41" s="61"/>
      <c r="I41" s="61"/>
      <c r="K41" s="61"/>
      <c r="M41" s="61"/>
      <c r="O41" s="61"/>
      <c r="Q41" s="61"/>
      <c r="S41" s="61"/>
      <c r="U41" s="61"/>
      <c r="W41" s="61"/>
      <c r="Y41" s="61"/>
      <c r="AA41" s="61"/>
      <c r="AC41" s="61"/>
      <c r="AE41" s="61"/>
      <c r="AG41" s="61"/>
      <c r="AI41" s="61"/>
      <c r="AJ41" s="57"/>
      <c r="AK41" s="56"/>
      <c r="AL41" s="57"/>
      <c r="AM41" s="56"/>
      <c r="AN41" s="103"/>
    </row>
    <row r="42" spans="1:40" ht="15.75" customHeight="1" x14ac:dyDescent="0.15">
      <c r="A42" s="198"/>
      <c r="B42" s="198"/>
      <c r="F42" s="59"/>
      <c r="G42" s="61"/>
      <c r="I42" s="61"/>
      <c r="K42" s="61"/>
      <c r="M42" s="61"/>
      <c r="O42" s="61"/>
      <c r="Q42" s="61"/>
      <c r="S42" s="61"/>
      <c r="U42" s="61"/>
      <c r="W42" s="61"/>
      <c r="Y42" s="61"/>
      <c r="AA42" s="61"/>
      <c r="AC42" s="61"/>
      <c r="AE42" s="61"/>
      <c r="AG42" s="61"/>
      <c r="AI42" s="61"/>
      <c r="AJ42" s="57"/>
      <c r="AK42" s="56"/>
      <c r="AL42" s="57"/>
      <c r="AM42" s="56"/>
      <c r="AN42" s="218"/>
    </row>
    <row r="43" spans="1:40" ht="15" customHeight="1" thickBot="1" x14ac:dyDescent="0.2">
      <c r="A43" s="47"/>
      <c r="B43" s="47"/>
      <c r="D43" s="68"/>
      <c r="AN43" s="58"/>
    </row>
    <row r="44" spans="1:40" ht="15" customHeight="1" thickBot="1" x14ac:dyDescent="0.2">
      <c r="A44" s="8" t="s">
        <v>5</v>
      </c>
      <c r="B44" s="9"/>
      <c r="C44" s="268" t="s">
        <v>0</v>
      </c>
      <c r="D44" s="10" t="s">
        <v>6</v>
      </c>
      <c r="E44" s="115" t="s">
        <v>7</v>
      </c>
      <c r="F44" s="117">
        <v>44836</v>
      </c>
      <c r="G44" s="116"/>
      <c r="H44" s="88" t="s">
        <v>199</v>
      </c>
      <c r="I44" s="118"/>
      <c r="J44" s="119" t="s">
        <v>237</v>
      </c>
      <c r="K44" s="120"/>
      <c r="L44" s="119" t="s">
        <v>263</v>
      </c>
      <c r="M44" s="120"/>
      <c r="N44" s="119" t="s">
        <v>302</v>
      </c>
      <c r="O44" s="120"/>
      <c r="P44" s="119" t="s">
        <v>328</v>
      </c>
      <c r="Q44" s="120"/>
      <c r="R44" s="121" t="s">
        <v>369</v>
      </c>
      <c r="S44" s="120"/>
      <c r="T44" s="184" t="s">
        <v>387</v>
      </c>
      <c r="U44" s="194"/>
      <c r="V44" s="206" t="s">
        <v>433</v>
      </c>
      <c r="W44" s="196"/>
      <c r="X44" s="206" t="s">
        <v>468</v>
      </c>
      <c r="Y44" s="116"/>
      <c r="Z44" s="206" t="s">
        <v>494</v>
      </c>
      <c r="AA44" s="116"/>
      <c r="AB44" s="206" t="s">
        <v>514</v>
      </c>
      <c r="AC44" s="116"/>
      <c r="AD44" s="206" t="s">
        <v>523</v>
      </c>
      <c r="AE44" s="116"/>
      <c r="AF44" s="119" t="s">
        <v>548</v>
      </c>
      <c r="AG44" s="116"/>
      <c r="AH44" s="119" t="s">
        <v>548</v>
      </c>
      <c r="AI44" s="116"/>
      <c r="AJ44" s="270" t="s">
        <v>11</v>
      </c>
      <c r="AK44" s="272" t="s">
        <v>12</v>
      </c>
      <c r="AL44" s="11" t="s">
        <v>13</v>
      </c>
      <c r="AM44" s="283" t="s">
        <v>14</v>
      </c>
      <c r="AN44" s="285" t="s">
        <v>15</v>
      </c>
    </row>
    <row r="45" spans="1:40" ht="25" customHeight="1" thickBot="1" x14ac:dyDescent="0.2">
      <c r="A45" s="12" t="s">
        <v>92</v>
      </c>
      <c r="B45" s="13" t="s">
        <v>93</v>
      </c>
      <c r="C45" s="269"/>
      <c r="D45" s="14" t="s">
        <v>0</v>
      </c>
      <c r="E45" s="15" t="s">
        <v>8</v>
      </c>
      <c r="F45" s="16" t="s">
        <v>174</v>
      </c>
      <c r="G45" s="17">
        <v>9</v>
      </c>
      <c r="H45" s="87" t="s">
        <v>200</v>
      </c>
      <c r="I45" s="17">
        <v>9</v>
      </c>
      <c r="J45" s="87" t="s">
        <v>236</v>
      </c>
      <c r="K45" s="17">
        <v>9</v>
      </c>
      <c r="L45" s="87" t="s">
        <v>264</v>
      </c>
      <c r="M45" s="17">
        <v>9</v>
      </c>
      <c r="N45" s="87" t="s">
        <v>303</v>
      </c>
      <c r="O45" s="17">
        <v>9</v>
      </c>
      <c r="P45" s="87" t="s">
        <v>329</v>
      </c>
      <c r="Q45" s="17">
        <v>9</v>
      </c>
      <c r="R45" s="111" t="s">
        <v>174</v>
      </c>
      <c r="S45" s="17">
        <v>9</v>
      </c>
      <c r="T45" s="123" t="s">
        <v>388</v>
      </c>
      <c r="U45" s="195">
        <v>9</v>
      </c>
      <c r="V45" s="123" t="s">
        <v>434</v>
      </c>
      <c r="W45" s="17">
        <v>9</v>
      </c>
      <c r="X45" s="216" t="s">
        <v>467</v>
      </c>
      <c r="Y45" s="215">
        <v>9</v>
      </c>
      <c r="Z45" s="216" t="s">
        <v>264</v>
      </c>
      <c r="AA45" s="215">
        <v>9</v>
      </c>
      <c r="AB45" s="216" t="s">
        <v>515</v>
      </c>
      <c r="AC45" s="215">
        <v>9</v>
      </c>
      <c r="AD45" s="216" t="s">
        <v>522</v>
      </c>
      <c r="AE45" s="215">
        <v>9</v>
      </c>
      <c r="AF45" s="216" t="s">
        <v>547</v>
      </c>
      <c r="AG45" s="215">
        <v>9</v>
      </c>
      <c r="AH45" s="216" t="s">
        <v>576</v>
      </c>
      <c r="AI45" s="215">
        <v>9</v>
      </c>
      <c r="AJ45" s="276"/>
      <c r="AK45" s="273"/>
      <c r="AL45" s="18"/>
      <c r="AM45" s="284"/>
      <c r="AN45" s="286"/>
    </row>
    <row r="46" spans="1:40" ht="14" customHeight="1" x14ac:dyDescent="0.15">
      <c r="A46" s="43" t="s">
        <v>268</v>
      </c>
      <c r="B46" s="43" t="s">
        <v>89</v>
      </c>
      <c r="C46" s="50">
        <f>+G46+I46+K46+M46+O46+Q46+S46+U46+W46+Y46+AA46+AC46+AE46+AG46+AI46</f>
        <v>190</v>
      </c>
      <c r="D46" s="21">
        <f>+C46/E46</f>
        <v>190</v>
      </c>
      <c r="E46" s="20">
        <f>COUNTA(F46,H46,J46,L46,N46,P46,R46,T46,V46,X46,Z46,AB46,AD46,AF46,AH46)</f>
        <v>1</v>
      </c>
      <c r="F46" s="35"/>
      <c r="G46" s="28"/>
      <c r="H46" s="91"/>
      <c r="I46" s="82"/>
      <c r="J46" s="91"/>
      <c r="K46" s="82"/>
      <c r="L46" s="91">
        <v>39</v>
      </c>
      <c r="M46" s="82">
        <v>190</v>
      </c>
      <c r="N46" s="91"/>
      <c r="O46" s="82"/>
      <c r="P46" s="91"/>
      <c r="Q46" s="82"/>
      <c r="R46" s="91"/>
      <c r="S46" s="82"/>
      <c r="T46" s="91"/>
      <c r="U46" s="82"/>
      <c r="V46" s="91"/>
      <c r="W46" s="82"/>
      <c r="X46" s="91"/>
      <c r="Y46" s="82"/>
      <c r="Z46" s="91"/>
      <c r="AA46" s="82"/>
      <c r="AB46" s="91"/>
      <c r="AC46" s="82"/>
      <c r="AD46" s="91"/>
      <c r="AE46" s="82"/>
      <c r="AF46" s="91"/>
      <c r="AG46" s="82"/>
      <c r="AH46" s="91"/>
      <c r="AI46" s="82"/>
      <c r="AJ46" s="26">
        <f>F46+H46+J46+L46+N46+P46+R46+T46+V46+X46+Z46+AB46+AD46+AF46+AH46</f>
        <v>39</v>
      </c>
      <c r="AK46" s="23">
        <f>+AJ46/E46</f>
        <v>39</v>
      </c>
      <c r="AL46" s="22">
        <f>IF(F46="",0,$G$9)+IF(H46="",0,$G$9)+IF(J46="",0,$G$9)+IF(L46="",0,$G$9)+IF(N46="",0,$G$9)+IF(P46="",0,$G$9)+IF(R46="",0,$G$9)+IF(T46="",0,$G$9)+IF(V46="",0,$G$9)+IF(X46="",0,$G$9)+IF(Z46="",0,$G$9)+IF(AB46="",0,$G$9)+IF(AD46="",0,$G$9)+IF(AF46="",0,$G$9)+IF(AH46="",0,$G$9)</f>
        <v>9</v>
      </c>
      <c r="AM46" s="23">
        <f>AJ46/AL46</f>
        <v>4.333333333333333</v>
      </c>
      <c r="AN46" s="54">
        <v>1</v>
      </c>
    </row>
    <row r="47" spans="1:40" ht="14" customHeight="1" x14ac:dyDescent="0.15">
      <c r="A47" s="137" t="s">
        <v>431</v>
      </c>
      <c r="B47" s="137" t="s">
        <v>23</v>
      </c>
      <c r="C47" s="50">
        <f>+G47+I47+K47+M47+O47+Q47+S47+U47+W47+Y47+AA47+AC47+AE47+AG47+AI47</f>
        <v>170</v>
      </c>
      <c r="D47" s="21">
        <f>+C47/E47</f>
        <v>170</v>
      </c>
      <c r="E47" s="20">
        <f>COUNTA(F47,H47,J47,L47,N47,P47,R47,T47,V47,X47,Z47,AB47,AD47,AF47,AH47)</f>
        <v>1</v>
      </c>
      <c r="F47" s="35"/>
      <c r="G47" s="28"/>
      <c r="H47" s="91"/>
      <c r="I47" s="82"/>
      <c r="J47" s="35"/>
      <c r="K47" s="28"/>
      <c r="L47" s="91"/>
      <c r="M47" s="82"/>
      <c r="N47" s="35"/>
      <c r="O47" s="82"/>
      <c r="P47" s="91"/>
      <c r="Q47" s="82"/>
      <c r="R47" s="91"/>
      <c r="S47" s="82"/>
      <c r="T47" s="91">
        <v>39</v>
      </c>
      <c r="U47" s="82">
        <v>170</v>
      </c>
      <c r="V47" s="91"/>
      <c r="W47" s="82"/>
      <c r="X47" s="91"/>
      <c r="Y47" s="82"/>
      <c r="Z47" s="91"/>
      <c r="AA47" s="82"/>
      <c r="AB47" s="91"/>
      <c r="AC47" s="82"/>
      <c r="AD47" s="91"/>
      <c r="AE47" s="82"/>
      <c r="AF47" s="91"/>
      <c r="AG47" s="82"/>
      <c r="AH47" s="91"/>
      <c r="AI47" s="82"/>
      <c r="AJ47" s="26">
        <f>F47+H47+J47+L47+N47+P47+R47+T47+V47+X47+Z47+AB47+AD47+AF47+AH47</f>
        <v>39</v>
      </c>
      <c r="AK47" s="23">
        <f>+AJ47/E47</f>
        <v>39</v>
      </c>
      <c r="AL47" s="22">
        <f>IF(F47="",0,$G$9)+IF(H47="",0,$G$9)+IF(J47="",0,$G$9)+IF(L47="",0,$G$9)+IF(N47="",0,$G$9)+IF(P47="",0,$G$9)+IF(R47="",0,$G$9)+IF(T47="",0,$G$9)+IF(V47="",0,$G$9)+IF(X47="",0,$G$9)+IF(Z47="",0,$G$9)+IF(AB47="",0,$G$9)+IF(AD47="",0,$G$9)+IF(AF47="",0,$G$9)+IF(AH47="",0,$G$9)</f>
        <v>9</v>
      </c>
      <c r="AM47" s="23">
        <f>AJ47/AL47</f>
        <v>4.333333333333333</v>
      </c>
      <c r="AN47" s="54">
        <v>2</v>
      </c>
    </row>
    <row r="48" spans="1:40" ht="14" customHeight="1" x14ac:dyDescent="0.15">
      <c r="A48" s="4" t="s">
        <v>36</v>
      </c>
      <c r="B48" s="4" t="s">
        <v>57</v>
      </c>
      <c r="C48" s="50">
        <f>+G48+I48+K48+M48+O48+Q48+S48+U48+W48+Y48+AA48+AC48+AE48+AG48+AI48</f>
        <v>2230.83</v>
      </c>
      <c r="D48" s="21">
        <f>+C48/E48</f>
        <v>185.9025</v>
      </c>
      <c r="E48" s="20">
        <f>COUNTA(F48,H48,J48,L48,N48,P48,R48,T48,V48,X48,Z48,AB48,AD48,AF48,AH48)</f>
        <v>12</v>
      </c>
      <c r="F48" s="32">
        <v>41</v>
      </c>
      <c r="G48" s="28">
        <v>200</v>
      </c>
      <c r="H48" s="91">
        <v>40</v>
      </c>
      <c r="I48" s="82">
        <v>190</v>
      </c>
      <c r="J48" s="91">
        <v>41</v>
      </c>
      <c r="K48" s="82">
        <v>175</v>
      </c>
      <c r="L48" s="91">
        <v>39</v>
      </c>
      <c r="M48" s="82">
        <v>190</v>
      </c>
      <c r="N48" s="35">
        <v>41</v>
      </c>
      <c r="O48" s="82">
        <v>183.33</v>
      </c>
      <c r="P48" s="91">
        <v>48</v>
      </c>
      <c r="Q48" s="82">
        <v>152.5</v>
      </c>
      <c r="R48" s="91"/>
      <c r="S48" s="82"/>
      <c r="T48" s="91">
        <v>37</v>
      </c>
      <c r="U48" s="82">
        <v>180</v>
      </c>
      <c r="V48" s="91">
        <v>37</v>
      </c>
      <c r="W48" s="82">
        <v>200</v>
      </c>
      <c r="X48" s="91">
        <v>39</v>
      </c>
      <c r="Y48" s="82">
        <v>180</v>
      </c>
      <c r="Z48" s="91"/>
      <c r="AA48" s="82"/>
      <c r="AB48" s="91"/>
      <c r="AC48" s="82"/>
      <c r="AD48" s="91">
        <v>37</v>
      </c>
      <c r="AE48" s="82">
        <v>200</v>
      </c>
      <c r="AF48" s="91">
        <v>37</v>
      </c>
      <c r="AG48" s="82">
        <v>200</v>
      </c>
      <c r="AH48" s="91">
        <v>41</v>
      </c>
      <c r="AI48" s="82">
        <v>180</v>
      </c>
      <c r="AJ48" s="26">
        <f>F48+H48+J48+L48+N48+P48+R48+T48+V48+X48+Z48+AB48+AD48+AF48+AH48</f>
        <v>478</v>
      </c>
      <c r="AK48" s="23">
        <f>+AJ48/E48</f>
        <v>39.833333333333336</v>
      </c>
      <c r="AL48" s="22">
        <f>IF(F48="",0,$G$9)+IF(H48="",0,$G$9)+IF(J48="",0,$G$9)+IF(L48="",0,$G$9)+IF(N48="",0,$G$9)+IF(P48="",0,$G$9)+IF(R48="",0,$G$9)+IF(T48="",0,$G$9)+IF(V48="",0,$G$9)+IF(X48="",0,$G$9)+IF(Z48="",0,$G$9)+IF(AB48="",0,$G$9)+IF(AD48="",0,$G$9)+IF(AF48="",0,$G$9)+IF(AH48="",0,$G$9)</f>
        <v>108</v>
      </c>
      <c r="AM48" s="23">
        <f>AJ48/AL48</f>
        <v>4.4259259259259256</v>
      </c>
      <c r="AN48" s="54">
        <v>3</v>
      </c>
    </row>
    <row r="49" spans="1:40" ht="14" customHeight="1" x14ac:dyDescent="0.15">
      <c r="A49" s="5" t="s">
        <v>101</v>
      </c>
      <c r="B49" s="5" t="s">
        <v>100</v>
      </c>
      <c r="C49" s="50">
        <f>+G49+I49+K49+M49+O49+Q49+S49+U49+W49+Y49+AA49+AC49+AE49+AG49+AI49</f>
        <v>1762.5</v>
      </c>
      <c r="D49" s="21">
        <f>+C49/E49</f>
        <v>176.25</v>
      </c>
      <c r="E49" s="20">
        <f>COUNTA(F49,H49,J49,L49,N49,P49,R49,T49,V49,X49,Z49,AB49,AD49,AF49,AH49)</f>
        <v>10</v>
      </c>
      <c r="F49" s="38">
        <v>42</v>
      </c>
      <c r="G49" s="28">
        <v>180</v>
      </c>
      <c r="H49" s="91">
        <v>41</v>
      </c>
      <c r="I49" s="82">
        <v>170</v>
      </c>
      <c r="J49" s="91">
        <v>42</v>
      </c>
      <c r="K49" s="82">
        <v>165</v>
      </c>
      <c r="L49" s="91">
        <v>42</v>
      </c>
      <c r="M49" s="82">
        <v>165</v>
      </c>
      <c r="N49" s="35">
        <v>42</v>
      </c>
      <c r="O49" s="82">
        <v>165</v>
      </c>
      <c r="P49" s="91">
        <v>39</v>
      </c>
      <c r="Q49" s="82">
        <v>180</v>
      </c>
      <c r="R49" s="91">
        <v>40</v>
      </c>
      <c r="S49" s="82">
        <v>200</v>
      </c>
      <c r="T49" s="104">
        <v>35</v>
      </c>
      <c r="U49" s="82">
        <v>200</v>
      </c>
      <c r="V49" s="91">
        <v>38</v>
      </c>
      <c r="W49" s="82">
        <v>180</v>
      </c>
      <c r="X49" s="91">
        <v>43</v>
      </c>
      <c r="Y49" s="82">
        <v>157.5</v>
      </c>
      <c r="Z49" s="91"/>
      <c r="AA49" s="82"/>
      <c r="AB49" s="91"/>
      <c r="AC49" s="82"/>
      <c r="AD49" s="91"/>
      <c r="AE49" s="82"/>
      <c r="AF49" s="91"/>
      <c r="AG49" s="82"/>
      <c r="AH49" s="91"/>
      <c r="AI49" s="82"/>
      <c r="AJ49" s="26">
        <f>F49+H49+J49+L49+N49+P49+R49+T49+V49+X49+Z49+AB49+AD49+AF49+AH49</f>
        <v>404</v>
      </c>
      <c r="AK49" s="23">
        <f>+AJ49/E49</f>
        <v>40.4</v>
      </c>
      <c r="AL49" s="22">
        <f>IF(F49="",0,$G$9)+IF(H49="",0,$G$9)+IF(J49="",0,$G$9)+IF(L49="",0,$G$9)+IF(N49="",0,$G$9)+IF(P49="",0,$G$9)+IF(R49="",0,$G$9)+IF(T49="",0,$G$9)+IF(V49="",0,$G$9)+IF(X49="",0,$G$9)+IF(Z49="",0,$G$9)+IF(AB49="",0,$G$9)+IF(AD49="",0,$G$9)+IF(AF49="",0,$G$9)+IF(AH49="",0,$G$9)</f>
        <v>90</v>
      </c>
      <c r="AM49" s="23">
        <f>AJ49/AL49</f>
        <v>4.4888888888888889</v>
      </c>
      <c r="AN49" s="54">
        <v>4</v>
      </c>
    </row>
    <row r="50" spans="1:40" ht="14" customHeight="1" x14ac:dyDescent="0.15">
      <c r="A50" s="43" t="s">
        <v>266</v>
      </c>
      <c r="B50" s="43" t="s">
        <v>269</v>
      </c>
      <c r="C50" s="50">
        <f>+G50+I50+K50+M50+O50+Q50+S50+U50+W50+Y50+AA50+AC50+AE50+AG50+AI50</f>
        <v>1212.5</v>
      </c>
      <c r="D50" s="21">
        <f>+C50/E50</f>
        <v>173.21428571428572</v>
      </c>
      <c r="E50" s="20">
        <f>COUNTA(F50,H50,J50,L50,N50,P50,R50,T50,V50,X50,Z50,AB50,AD50,AF50,AH50)</f>
        <v>7</v>
      </c>
      <c r="F50" s="35"/>
      <c r="G50" s="28"/>
      <c r="H50" s="91"/>
      <c r="I50" s="82"/>
      <c r="J50" s="91"/>
      <c r="K50" s="82"/>
      <c r="L50" s="91">
        <v>45</v>
      </c>
      <c r="M50" s="82">
        <v>155</v>
      </c>
      <c r="N50" s="35">
        <v>46</v>
      </c>
      <c r="O50" s="82">
        <v>137.5</v>
      </c>
      <c r="P50" s="91"/>
      <c r="Q50" s="82"/>
      <c r="R50" s="91"/>
      <c r="S50" s="82"/>
      <c r="T50" s="91"/>
      <c r="U50" s="82"/>
      <c r="V50" s="91">
        <v>40</v>
      </c>
      <c r="W50" s="82">
        <v>160</v>
      </c>
      <c r="X50" s="91">
        <v>36</v>
      </c>
      <c r="Y50" s="82">
        <v>200</v>
      </c>
      <c r="Z50" s="91">
        <v>39</v>
      </c>
      <c r="AA50" s="82">
        <v>200</v>
      </c>
      <c r="AB50" s="91"/>
      <c r="AC50" s="82"/>
      <c r="AD50" s="91"/>
      <c r="AE50" s="82"/>
      <c r="AF50" s="91">
        <v>41</v>
      </c>
      <c r="AG50" s="82">
        <v>160</v>
      </c>
      <c r="AH50" s="91">
        <v>39</v>
      </c>
      <c r="AI50" s="82">
        <v>200</v>
      </c>
      <c r="AJ50" s="26">
        <f>F50+H50+J50+L50+N50+P50+R50+T50+V50+X50+Z50+AB50+AD50+AF50+AH50</f>
        <v>286</v>
      </c>
      <c r="AK50" s="23">
        <f>+AJ50/E50</f>
        <v>40.857142857142854</v>
      </c>
      <c r="AL50" s="22">
        <f>IF(F50="",0,$G$9)+IF(H50="",0,$G$9)+IF(J50="",0,$G$9)+IF(L50="",0,$G$9)+IF(N50="",0,$G$9)+IF(P50="",0,$G$9)+IF(R50="",0,$G$9)+IF(T50="",0,$G$9)+IF(V50="",0,$G$9)+IF(X50="",0,$G$9)+IF(Z50="",0,$G$9)+IF(AB50="",0,$G$9)+IF(AD50="",0,$G$9)+IF(AF50="",0,$G$9)+IF(AH50="",0,$G$9)</f>
        <v>63</v>
      </c>
      <c r="AM50" s="23">
        <f>AJ50/AL50</f>
        <v>4.5396825396825395</v>
      </c>
      <c r="AN50" s="54">
        <v>5</v>
      </c>
    </row>
    <row r="51" spans="1:40" ht="14" customHeight="1" x14ac:dyDescent="0.15">
      <c r="A51" s="6" t="s">
        <v>203</v>
      </c>
      <c r="B51" s="6" t="s">
        <v>204</v>
      </c>
      <c r="C51" s="50">
        <f>+G51+I51+K51+M51+O51+Q51+S51+U51+W51+Y51+AA51+AC51+AE51+AG51+AI51</f>
        <v>2268.33</v>
      </c>
      <c r="D51" s="21">
        <f>+C51/E51</f>
        <v>174.48692307692306</v>
      </c>
      <c r="E51" s="20">
        <f>COUNTA(F51,H51,J51,L51,N51,P51,R51,T51,V51,X51,Z51,AB51,AD51,AF51,AH51)</f>
        <v>13</v>
      </c>
      <c r="F51" s="35"/>
      <c r="G51" s="28"/>
      <c r="H51" s="91">
        <v>40</v>
      </c>
      <c r="I51" s="82">
        <v>190</v>
      </c>
      <c r="J51" s="91">
        <v>39</v>
      </c>
      <c r="K51" s="82">
        <v>200</v>
      </c>
      <c r="L51" s="91">
        <v>46</v>
      </c>
      <c r="M51" s="82">
        <v>150</v>
      </c>
      <c r="N51" s="91">
        <v>41</v>
      </c>
      <c r="O51" s="82">
        <v>183.33</v>
      </c>
      <c r="P51" s="104">
        <v>35</v>
      </c>
      <c r="Q51" s="82">
        <v>200</v>
      </c>
      <c r="R51" s="91">
        <v>41</v>
      </c>
      <c r="S51" s="82">
        <v>180</v>
      </c>
      <c r="T51" s="91">
        <v>41</v>
      </c>
      <c r="U51" s="82">
        <v>165</v>
      </c>
      <c r="V51" s="91">
        <v>40</v>
      </c>
      <c r="W51" s="82">
        <v>170</v>
      </c>
      <c r="X51" s="91">
        <v>43</v>
      </c>
      <c r="Y51" s="82">
        <v>157.5</v>
      </c>
      <c r="Z51" s="91"/>
      <c r="AA51" s="82"/>
      <c r="AB51" s="91">
        <v>42</v>
      </c>
      <c r="AC51" s="82">
        <v>200</v>
      </c>
      <c r="AD51" s="91">
        <v>43</v>
      </c>
      <c r="AE51" s="82">
        <v>162.5</v>
      </c>
      <c r="AF51" s="91">
        <v>38</v>
      </c>
      <c r="AG51" s="82">
        <v>180</v>
      </c>
      <c r="AH51" s="91">
        <v>46</v>
      </c>
      <c r="AI51" s="82">
        <v>130</v>
      </c>
      <c r="AJ51" s="26">
        <f>F51+H51+J51+L51+N51+P51+R51+T51+V51+X51+Z51+AB51+AD51+AF51+AH51</f>
        <v>535</v>
      </c>
      <c r="AK51" s="23">
        <f>+AJ51/E51</f>
        <v>41.153846153846153</v>
      </c>
      <c r="AL51" s="22">
        <f>IF(F51="",0,$G$9)+IF(H51="",0,$G$9)+IF(J51="",0,$G$9)+IF(L51="",0,$G$9)+IF(N51="",0,$G$9)+IF(P51="",0,$G$9)+IF(R51="",0,$G$9)+IF(T51="",0,$G$9)+IF(V51="",0,$G$9)+IF(X51="",0,$G$9)+IF(Z51="",0,$G$9)+IF(AB51="",0,$G$9)+IF(AD51="",0,$G$9)+IF(AF51="",0,$G$9)+IF(AH51="",0,$G$9)</f>
        <v>117</v>
      </c>
      <c r="AM51" s="23">
        <f>AJ51/AL51</f>
        <v>4.5726495726495724</v>
      </c>
      <c r="AN51" s="54">
        <v>6</v>
      </c>
    </row>
    <row r="52" spans="1:40" ht="14" customHeight="1" x14ac:dyDescent="0.15">
      <c r="A52" s="6" t="s">
        <v>250</v>
      </c>
      <c r="B52" s="6" t="s">
        <v>251</v>
      </c>
      <c r="C52" s="50">
        <f>+G52+I52+K52+M52+O52+Q52+S52+U52+W52+Y52+AA52+AC52+AE52+AG52+AI52</f>
        <v>655</v>
      </c>
      <c r="D52" s="21">
        <f>+C52/E52</f>
        <v>163.75</v>
      </c>
      <c r="E52" s="20">
        <f>COUNTA(F52,H52,J52,L52,N52,P52,R52,T52,V52,X52,Z52,AB52,AD52,AF52,AH52)</f>
        <v>4</v>
      </c>
      <c r="F52" s="35"/>
      <c r="G52" s="28"/>
      <c r="H52" s="91"/>
      <c r="I52" s="82"/>
      <c r="J52" s="91">
        <v>41</v>
      </c>
      <c r="K52" s="82">
        <v>175</v>
      </c>
      <c r="L52" s="91">
        <v>40</v>
      </c>
      <c r="M52" s="82">
        <v>170</v>
      </c>
      <c r="N52" s="37">
        <v>44</v>
      </c>
      <c r="O52" s="82">
        <v>155</v>
      </c>
      <c r="P52" s="91"/>
      <c r="Q52" s="82"/>
      <c r="R52" s="91">
        <v>46</v>
      </c>
      <c r="S52" s="82">
        <v>155</v>
      </c>
      <c r="T52" s="91"/>
      <c r="U52" s="82"/>
      <c r="V52" s="91"/>
      <c r="W52" s="82"/>
      <c r="X52" s="91"/>
      <c r="Y52" s="82"/>
      <c r="Z52" s="91"/>
      <c r="AA52" s="82"/>
      <c r="AB52" s="91"/>
      <c r="AC52" s="82"/>
      <c r="AD52" s="91"/>
      <c r="AE52" s="82"/>
      <c r="AF52" s="91"/>
      <c r="AG52" s="82"/>
      <c r="AH52" s="91"/>
      <c r="AI52" s="82"/>
      <c r="AJ52" s="26">
        <f>F52+H52+J52+L52+N52+P52+R52+T52+V52+X52+Z52+AB52+AD52+AF52+AH52</f>
        <v>171</v>
      </c>
      <c r="AK52" s="23">
        <f>+AJ52/E52</f>
        <v>42.75</v>
      </c>
      <c r="AL52" s="22">
        <f>IF(F52="",0,$G$9)+IF(H52="",0,$G$9)+IF(J52="",0,$G$9)+IF(L52="",0,$G$9)+IF(N52="",0,$G$9)+IF(P52="",0,$G$9)+IF(R52="",0,$G$9)+IF(T52="",0,$G$9)+IF(V52="",0,$G$9)+IF(X52="",0,$G$9)+IF(Z52="",0,$G$9)+IF(AB52="",0,$G$9)+IF(AD52="",0,$G$9)+IF(AF52="",0,$G$9)+IF(AH52="",0,$G$9)</f>
        <v>36</v>
      </c>
      <c r="AM52" s="23">
        <f>AJ52/AL52</f>
        <v>4.75</v>
      </c>
      <c r="AN52" s="54">
        <v>7</v>
      </c>
    </row>
    <row r="53" spans="1:40" ht="14" customHeight="1" x14ac:dyDescent="0.15">
      <c r="A53" s="5" t="s">
        <v>22</v>
      </c>
      <c r="B53" s="5" t="s">
        <v>205</v>
      </c>
      <c r="C53" s="50">
        <f>+G53+I53+K53+M53+O53+Q53+S53+U53+W53+Y53+AA53+AC53+AE53+AG53+AI53</f>
        <v>1600</v>
      </c>
      <c r="D53" s="21">
        <f>+C53/E53</f>
        <v>160</v>
      </c>
      <c r="E53" s="20">
        <f>COUNTA(F53,H53,J53,L53,N53,P53,R53,T53,V53,X53,Z53,AB53,AD53,AF53,AH53)</f>
        <v>10</v>
      </c>
      <c r="F53" s="35"/>
      <c r="G53" s="28"/>
      <c r="H53" s="91">
        <v>42</v>
      </c>
      <c r="I53" s="82">
        <v>165</v>
      </c>
      <c r="J53" s="91"/>
      <c r="K53" s="82"/>
      <c r="L53" s="91">
        <v>48</v>
      </c>
      <c r="M53" s="82">
        <v>140</v>
      </c>
      <c r="N53" s="35">
        <v>45</v>
      </c>
      <c r="O53" s="82">
        <v>147.5</v>
      </c>
      <c r="P53" s="91">
        <v>45</v>
      </c>
      <c r="Q53" s="82">
        <v>162.5</v>
      </c>
      <c r="R53" s="91"/>
      <c r="S53" s="82"/>
      <c r="T53" s="91"/>
      <c r="U53" s="82"/>
      <c r="V53" s="91">
        <v>40</v>
      </c>
      <c r="W53" s="82">
        <v>160</v>
      </c>
      <c r="X53" s="91">
        <v>41</v>
      </c>
      <c r="Y53" s="82">
        <v>167.5</v>
      </c>
      <c r="Z53" s="91">
        <v>40</v>
      </c>
      <c r="AA53" s="82">
        <v>180</v>
      </c>
      <c r="AB53" s="91"/>
      <c r="AC53" s="82"/>
      <c r="AD53" s="91">
        <v>42</v>
      </c>
      <c r="AE53" s="82">
        <v>170</v>
      </c>
      <c r="AF53" s="91">
        <v>44</v>
      </c>
      <c r="AG53" s="82">
        <v>137.5</v>
      </c>
      <c r="AH53" s="91">
        <v>42</v>
      </c>
      <c r="AI53" s="82">
        <v>170</v>
      </c>
      <c r="AJ53" s="26">
        <f>F53+H53+J53+L53+N53+P53+R53+T53+V53+X53+Z53+AB53+AD53+AF53+AH53</f>
        <v>429</v>
      </c>
      <c r="AK53" s="23">
        <f>+AJ53/E53</f>
        <v>42.9</v>
      </c>
      <c r="AL53" s="22">
        <f>IF(F53="",0,$G$9)+IF(H53="",0,$G$9)+IF(J53="",0,$G$9)+IF(L53="",0,$G$9)+IF(N53="",0,$G$9)+IF(P53="",0,$G$9)+IF(R53="",0,$G$9)+IF(T53="",0,$G$9)+IF(V53="",0,$G$9)+IF(X53="",0,$G$9)+IF(Z53="",0,$G$9)+IF(AB53="",0,$G$9)+IF(AD53="",0,$G$9)+IF(AF53="",0,$G$9)+IF(AH53="",0,$G$9)</f>
        <v>90</v>
      </c>
      <c r="AM53" s="23">
        <f>AJ53/AL53</f>
        <v>4.7666666666666666</v>
      </c>
      <c r="AN53" s="54">
        <v>8</v>
      </c>
    </row>
    <row r="54" spans="1:40" ht="14" customHeight="1" x14ac:dyDescent="0.15">
      <c r="A54" s="190" t="s">
        <v>568</v>
      </c>
      <c r="B54" s="190" t="s">
        <v>569</v>
      </c>
      <c r="C54" s="50">
        <f>+G54+I54+K54+M54+O54+Q54+S54+U54+W54+Y54+AA54+AC54+AE54+AG54+AI54</f>
        <v>145</v>
      </c>
      <c r="D54" s="21">
        <f>+C54/E54</f>
        <v>145</v>
      </c>
      <c r="E54" s="20">
        <f>COUNTA(F54,H54,J54,L54,N54,P54,R54,T54,V54,X54,Z54,AB54,AD54,AF54,AH54)</f>
        <v>1</v>
      </c>
      <c r="F54" s="35"/>
      <c r="G54" s="28"/>
      <c r="H54" s="91"/>
      <c r="I54" s="82"/>
      <c r="J54" s="91"/>
      <c r="K54" s="82"/>
      <c r="L54" s="91"/>
      <c r="M54" s="82"/>
      <c r="N54" s="91"/>
      <c r="O54" s="82"/>
      <c r="P54" s="91"/>
      <c r="Q54" s="82"/>
      <c r="R54" s="91"/>
      <c r="S54" s="82"/>
      <c r="T54" s="91"/>
      <c r="U54" s="82"/>
      <c r="V54" s="91"/>
      <c r="W54" s="82"/>
      <c r="X54" s="91"/>
      <c r="Y54" s="82"/>
      <c r="Z54" s="91"/>
      <c r="AA54" s="82"/>
      <c r="AB54" s="91"/>
      <c r="AC54" s="82"/>
      <c r="AD54" s="91"/>
      <c r="AE54" s="82"/>
      <c r="AF54" s="91">
        <v>43</v>
      </c>
      <c r="AG54" s="82">
        <v>145</v>
      </c>
      <c r="AH54" s="91"/>
      <c r="AI54" s="82"/>
      <c r="AJ54" s="26">
        <f>F54+H54+J54+L54+N54+P54+R54+T54+V54+X54+Z54+AB54+AD54+AF54+AH54</f>
        <v>43</v>
      </c>
      <c r="AK54" s="23">
        <f>+AJ54/E54</f>
        <v>43</v>
      </c>
      <c r="AL54" s="22">
        <f>IF(F54="",0,$G$9)+IF(H54="",0,$G$9)+IF(J54="",0,$G$9)+IF(L54="",0,$G$9)+IF(N54="",0,$G$9)+IF(P54="",0,$G$9)+IF(R54="",0,$G$9)+IF(T54="",0,$G$9)+IF(V54="",0,$G$9)+IF(X54="",0,$G$9)+IF(Z54="",0,$G$9)+IF(AB54="",0,$G$9)+IF(AD54="",0,$G$9)+IF(AF54="",0,$G$9)+IF(AH54="",0,$G$9)</f>
        <v>9</v>
      </c>
      <c r="AM54" s="23">
        <f>AJ54/AL54</f>
        <v>4.7777777777777777</v>
      </c>
      <c r="AN54" s="54">
        <v>9</v>
      </c>
    </row>
    <row r="55" spans="1:40" ht="14" customHeight="1" x14ac:dyDescent="0.15">
      <c r="A55" s="3" t="s">
        <v>125</v>
      </c>
      <c r="B55" s="3" t="s">
        <v>160</v>
      </c>
      <c r="C55" s="50">
        <f>+G55+I55+K55+M55+O55+Q55+S55+U55+W55+Y55+AA55+AC55+AE55+AG55+AI55</f>
        <v>1505.83</v>
      </c>
      <c r="D55" s="21">
        <f>+C55/E55</f>
        <v>167.31444444444443</v>
      </c>
      <c r="E55" s="20">
        <f>COUNTA(F55,H55,J55,L55,N55,P55,R55,T55,V55,X55,Z55,AB55,AD55,AF55,AH55)</f>
        <v>9</v>
      </c>
      <c r="F55" s="35">
        <v>47</v>
      </c>
      <c r="G55" s="28">
        <v>157.5</v>
      </c>
      <c r="H55" s="91"/>
      <c r="I55" s="82"/>
      <c r="J55" s="91"/>
      <c r="K55" s="82"/>
      <c r="L55" s="91"/>
      <c r="M55" s="82"/>
      <c r="N55" s="91">
        <v>41</v>
      </c>
      <c r="O55" s="82">
        <v>183.33</v>
      </c>
      <c r="P55" s="91"/>
      <c r="Q55" s="82"/>
      <c r="R55" s="91">
        <v>44</v>
      </c>
      <c r="S55" s="82">
        <v>170</v>
      </c>
      <c r="T55" s="91"/>
      <c r="U55" s="82"/>
      <c r="V55" s="91"/>
      <c r="W55" s="82"/>
      <c r="X55" s="91">
        <v>41</v>
      </c>
      <c r="Y55" s="82">
        <v>167.5</v>
      </c>
      <c r="Z55" s="91">
        <v>43</v>
      </c>
      <c r="AA55" s="82">
        <v>165</v>
      </c>
      <c r="AB55" s="91">
        <v>48</v>
      </c>
      <c r="AC55" s="82">
        <v>180</v>
      </c>
      <c r="AD55" s="91">
        <v>43</v>
      </c>
      <c r="AE55" s="82">
        <v>162.5</v>
      </c>
      <c r="AF55" s="91">
        <v>40</v>
      </c>
      <c r="AG55" s="82">
        <v>167.5</v>
      </c>
      <c r="AH55" s="91">
        <v>44</v>
      </c>
      <c r="AI55" s="82">
        <v>152.5</v>
      </c>
      <c r="AJ55" s="26">
        <f>F55+H55+J55+L55+N55+P55+R55+T55+V55+X55+Z55+AB55+AD55+AF55+AH55</f>
        <v>391</v>
      </c>
      <c r="AK55" s="23">
        <f>+AJ55/E55</f>
        <v>43.444444444444443</v>
      </c>
      <c r="AL55" s="22">
        <f>IF(F55="",0,$G$9)+IF(H55="",0,$G$9)+IF(J55="",0,$G$9)+IF(L55="",0,$G$9)+IF(N55="",0,$G$9)+IF(P55="",0,$G$9)+IF(R55="",0,$G$9)+IF(T55="",0,$G$9)+IF(V55="",0,$G$9)+IF(X55="",0,$G$9)+IF(Z55="",0,$G$9)+IF(AB55="",0,$G$9)+IF(AD55="",0,$G$9)+IF(AF55="",0,$G$9)+IF(AH55="",0,$G$9)</f>
        <v>81</v>
      </c>
      <c r="AM55" s="23">
        <f>AJ55/AL55</f>
        <v>4.8271604938271606</v>
      </c>
      <c r="AN55" s="54">
        <v>10</v>
      </c>
    </row>
    <row r="56" spans="1:40" ht="14" customHeight="1" x14ac:dyDescent="0.15">
      <c r="A56" s="42" t="s">
        <v>270</v>
      </c>
      <c r="B56" s="42" t="s">
        <v>271</v>
      </c>
      <c r="C56" s="50">
        <f>+G56+I56+K56+M56+O56+Q56+S56+U56+W56+Y56+AA56+AC56+AE56+AG56+AI56</f>
        <v>315</v>
      </c>
      <c r="D56" s="21">
        <f>+C56/E56</f>
        <v>157.5</v>
      </c>
      <c r="E56" s="20">
        <f>COUNTA(F56,H56,J56,L56,N56,P56,R56,T56,V56,X56,Z56,AB56,AD56,AF56,AH56)</f>
        <v>2</v>
      </c>
      <c r="F56" s="35"/>
      <c r="G56" s="28"/>
      <c r="H56" s="91"/>
      <c r="I56" s="82"/>
      <c r="J56" s="91"/>
      <c r="K56" s="82"/>
      <c r="L56" s="91">
        <v>47</v>
      </c>
      <c r="M56" s="82">
        <v>145</v>
      </c>
      <c r="N56" s="91"/>
      <c r="O56" s="82"/>
      <c r="P56" s="91"/>
      <c r="Q56" s="82"/>
      <c r="R56" s="91"/>
      <c r="S56" s="82"/>
      <c r="T56" s="91"/>
      <c r="U56" s="82"/>
      <c r="V56" s="91"/>
      <c r="W56" s="82"/>
      <c r="X56" s="91"/>
      <c r="Y56" s="82"/>
      <c r="Z56" s="91">
        <v>41</v>
      </c>
      <c r="AA56" s="82">
        <v>170</v>
      </c>
      <c r="AB56" s="91"/>
      <c r="AC56" s="82"/>
      <c r="AD56" s="91"/>
      <c r="AE56" s="82"/>
      <c r="AF56" s="91"/>
      <c r="AG56" s="82"/>
      <c r="AH56" s="91"/>
      <c r="AI56" s="82"/>
      <c r="AJ56" s="26">
        <f>F56+H56+J56+L56+N56+P56+R56+T56+V56+X56+Z56+AB56+AD56+AF56+AH56</f>
        <v>88</v>
      </c>
      <c r="AK56" s="23">
        <f>+AJ56/E56</f>
        <v>44</v>
      </c>
      <c r="AL56" s="22">
        <f>IF(F56="",0,$G$9)+IF(H56="",0,$G$9)+IF(J56="",0,$G$9)+IF(L56="",0,$G$9)+IF(N56="",0,$G$9)+IF(P56="",0,$G$9)+IF(R56="",0,$G$9)+IF(T56="",0,$G$9)+IF(V56="",0,$G$9)+IF(X56="",0,$G$9)+IF(Z56="",0,$G$9)+IF(AB56="",0,$G$9)+IF(AD56="",0,$G$9)+IF(AF56="",0,$G$9)+IF(AH56="",0,$G$9)</f>
        <v>18</v>
      </c>
      <c r="AM56" s="23">
        <f>AJ56/AL56</f>
        <v>4.8888888888888893</v>
      </c>
      <c r="AN56" s="54">
        <v>11</v>
      </c>
    </row>
    <row r="57" spans="1:40" ht="14" customHeight="1" x14ac:dyDescent="0.15">
      <c r="A57" s="43" t="s">
        <v>99</v>
      </c>
      <c r="B57" s="43" t="s">
        <v>103</v>
      </c>
      <c r="C57" s="50">
        <f>+G57+I57+K57+M57+O57+Q57+S57+U57+W57+Y57+AA57+AC57+AE57+AG57+AI57</f>
        <v>160</v>
      </c>
      <c r="D57" s="21">
        <f>+C57/E57</f>
        <v>160</v>
      </c>
      <c r="E57" s="20">
        <f>COUNTA(F57,H57,J57,L57,N57,P57,R57,T57,V57,X57,Z57,AB57,AD57,AF57,AH57)</f>
        <v>1</v>
      </c>
      <c r="F57" s="35"/>
      <c r="G57" s="28"/>
      <c r="H57" s="91"/>
      <c r="I57" s="82"/>
      <c r="J57" s="91"/>
      <c r="K57" s="82"/>
      <c r="L57" s="91">
        <v>44</v>
      </c>
      <c r="M57" s="82">
        <v>160</v>
      </c>
      <c r="N57" s="35"/>
      <c r="O57" s="82"/>
      <c r="P57" s="91"/>
      <c r="Q57" s="82"/>
      <c r="R57" s="91"/>
      <c r="S57" s="82"/>
      <c r="T57" s="91"/>
      <c r="U57" s="82"/>
      <c r="V57" s="91"/>
      <c r="W57" s="82"/>
      <c r="X57" s="91"/>
      <c r="Y57" s="82"/>
      <c r="Z57" s="91"/>
      <c r="AA57" s="82"/>
      <c r="AB57" s="91"/>
      <c r="AC57" s="82"/>
      <c r="AD57" s="91"/>
      <c r="AE57" s="82"/>
      <c r="AF57" s="91"/>
      <c r="AG57" s="82"/>
      <c r="AH57" s="91"/>
      <c r="AI57" s="82"/>
      <c r="AJ57" s="26">
        <f>F57+H57+J57+L57+N57+P57+R57+T57+V57+X57+Z57+AB57+AD57+AF57+AH57</f>
        <v>44</v>
      </c>
      <c r="AK57" s="23">
        <f>+AJ57/E57</f>
        <v>44</v>
      </c>
      <c r="AL57" s="22">
        <f>IF(F57="",0,$G$9)+IF(H57="",0,$G$9)+IF(J57="",0,$G$9)+IF(L57="",0,$G$9)+IF(N57="",0,$G$9)+IF(P57="",0,$G$9)+IF(R57="",0,$G$9)+IF(T57="",0,$G$9)+IF(V57="",0,$G$9)+IF(X57="",0,$G$9)+IF(Z57="",0,$G$9)+IF(AB57="",0,$G$9)+IF(AD57="",0,$G$9)+IF(AF57="",0,$G$9)+IF(AH57="",0,$G$9)</f>
        <v>9</v>
      </c>
      <c r="AM57" s="23">
        <f>AJ57/AL57</f>
        <v>4.8888888888888893</v>
      </c>
      <c r="AN57" s="54">
        <v>12</v>
      </c>
    </row>
    <row r="58" spans="1:40" ht="14" customHeight="1" x14ac:dyDescent="0.15">
      <c r="A58" s="190" t="s">
        <v>527</v>
      </c>
      <c r="B58" s="190" t="s">
        <v>397</v>
      </c>
      <c r="C58" s="50">
        <f>+G58+I58+K58+M58+O58+Q58+S58+U58+W58+Y58+AA58+AC58+AE58+AG58+AI58</f>
        <v>425</v>
      </c>
      <c r="D58" s="21">
        <f>+C58/E58</f>
        <v>141.66666666666666</v>
      </c>
      <c r="E58" s="20">
        <f>COUNTA(F58,H58,J58,L58,N58,P58,R58,T58,V58,X58,Z58,AB58,AD58,AF58,AH58)</f>
        <v>3</v>
      </c>
      <c r="F58" s="35"/>
      <c r="G58" s="28"/>
      <c r="H58" s="91"/>
      <c r="I58" s="82"/>
      <c r="J58" s="91"/>
      <c r="K58" s="82"/>
      <c r="L58" s="91"/>
      <c r="M58" s="82"/>
      <c r="N58" s="91"/>
      <c r="O58" s="82"/>
      <c r="P58" s="91"/>
      <c r="Q58" s="82"/>
      <c r="R58" s="91"/>
      <c r="S58" s="82"/>
      <c r="T58" s="91"/>
      <c r="U58" s="82"/>
      <c r="V58" s="91"/>
      <c r="W58" s="82"/>
      <c r="X58" s="91"/>
      <c r="Y58" s="82"/>
      <c r="Z58" s="91"/>
      <c r="AA58" s="82"/>
      <c r="AB58" s="91"/>
      <c r="AC58" s="82"/>
      <c r="AD58" s="91">
        <v>44</v>
      </c>
      <c r="AE58" s="82">
        <v>152.5</v>
      </c>
      <c r="AF58" s="91">
        <v>42</v>
      </c>
      <c r="AG58" s="82">
        <v>152.5</v>
      </c>
      <c r="AH58" s="91">
        <v>48</v>
      </c>
      <c r="AI58" s="82">
        <v>120</v>
      </c>
      <c r="AJ58" s="26">
        <f>F58+H58+J58+L58+N58+P58+R58+T58+V58+X58+Z58+AB58+AD58+AF58+AH58</f>
        <v>134</v>
      </c>
      <c r="AK58" s="23">
        <f>+AJ58/E58</f>
        <v>44.666666666666664</v>
      </c>
      <c r="AL58" s="22">
        <f>IF(F58="",0,$G$9)+IF(H58="",0,$G$9)+IF(J58="",0,$G$9)+IF(L58="",0,$G$9)+IF(N58="",0,$G$9)+IF(P58="",0,$G$9)+IF(R58="",0,$G$9)+IF(T58="",0,$G$9)+IF(V58="",0,$G$9)+IF(X58="",0,$G$9)+IF(Z58="",0,$G$9)+IF(AB58="",0,$G$9)+IF(AD58="",0,$G$9)+IF(AF58="",0,$G$9)+IF(AH58="",0,$G$9)</f>
        <v>27</v>
      </c>
      <c r="AM58" s="23">
        <f>AJ58/AL58</f>
        <v>4.9629629629629628</v>
      </c>
      <c r="AN58" s="54">
        <v>13</v>
      </c>
    </row>
    <row r="59" spans="1:40" ht="14" customHeight="1" x14ac:dyDescent="0.15">
      <c r="A59" s="73" t="s">
        <v>341</v>
      </c>
      <c r="B59" s="73" t="s">
        <v>242</v>
      </c>
      <c r="C59" s="50">
        <f>+G59+I59+K59+M59+O59+Q59+S59+U59+W59+Y59+AA59+AC59+AE59+AG59+AI59</f>
        <v>325</v>
      </c>
      <c r="D59" s="21">
        <f>+C59/E59</f>
        <v>162.5</v>
      </c>
      <c r="E59" s="20">
        <f>COUNTA(F59,H59,J59,L59,N59,P59,R59,T59,V59,X59,Z59,AB59,AD59,AF59,AH59)</f>
        <v>2</v>
      </c>
      <c r="F59" s="35"/>
      <c r="G59" s="24"/>
      <c r="H59" s="92"/>
      <c r="I59" s="84"/>
      <c r="J59" s="92"/>
      <c r="K59" s="84"/>
      <c r="L59" s="92"/>
      <c r="M59" s="84"/>
      <c r="N59" s="39"/>
      <c r="O59" s="82"/>
      <c r="P59" s="91">
        <v>45</v>
      </c>
      <c r="Q59" s="82">
        <v>162.5</v>
      </c>
      <c r="R59" s="91">
        <v>45</v>
      </c>
      <c r="S59" s="82">
        <v>162.5</v>
      </c>
      <c r="T59" s="91"/>
      <c r="U59" s="82"/>
      <c r="V59" s="91"/>
      <c r="W59" s="82"/>
      <c r="X59" s="91"/>
      <c r="Y59" s="82"/>
      <c r="Z59" s="91"/>
      <c r="AA59" s="82"/>
      <c r="AB59" s="91"/>
      <c r="AC59" s="82"/>
      <c r="AD59" s="91"/>
      <c r="AE59" s="82"/>
      <c r="AF59" s="91"/>
      <c r="AG59" s="82"/>
      <c r="AH59" s="91"/>
      <c r="AI59" s="82"/>
      <c r="AJ59" s="26">
        <f>F59+H59+J59+L59+N59+P59+R59+T59+V59+X59+Z59+AB59+AD59+AF59+AH59</f>
        <v>90</v>
      </c>
      <c r="AK59" s="23">
        <f>+AJ59/E59</f>
        <v>45</v>
      </c>
      <c r="AL59" s="22">
        <f>IF(F59="",0,$G$9)+IF(H59="",0,$G$9)+IF(J59="",0,$G$9)+IF(L59="",0,$G$9)+IF(N59="",0,$G$9)+IF(P59="",0,$G$9)+IF(R59="",0,$G$9)+IF(T59="",0,$G$9)+IF(V59="",0,$G$9)+IF(X59="",0,$G$9)+IF(Z59="",0,$G$9)+IF(AB59="",0,$G$9)+IF(AD59="",0,$G$9)+IF(AF59="",0,$G$9)+IF(AH59="",0,$G$9)</f>
        <v>18</v>
      </c>
      <c r="AM59" s="23">
        <f>AJ59/AL59</f>
        <v>5</v>
      </c>
      <c r="AN59" s="54">
        <v>14</v>
      </c>
    </row>
    <row r="60" spans="1:40" ht="14" customHeight="1" x14ac:dyDescent="0.15">
      <c r="A60" s="3" t="s">
        <v>96</v>
      </c>
      <c r="B60" s="3" t="s">
        <v>89</v>
      </c>
      <c r="C60" s="50">
        <f>+G60+I60+K60+M60+O60+Q60+S60+U60+W60+Y60+AA60+AC60+AE60+AG60+AI60</f>
        <v>167.5</v>
      </c>
      <c r="D60" s="21">
        <f>+C60/E60</f>
        <v>167.5</v>
      </c>
      <c r="E60" s="20">
        <f>COUNTA(F60,H60,J60,L60,N60,P60,R60,T60,V60,X60,Z60,AB60,AD60,AF60,AH60)</f>
        <v>1</v>
      </c>
      <c r="F60" s="38">
        <v>46</v>
      </c>
      <c r="G60" s="28">
        <v>167.5</v>
      </c>
      <c r="H60" s="91"/>
      <c r="I60" s="82"/>
      <c r="J60" s="91"/>
      <c r="K60" s="82"/>
      <c r="L60" s="91"/>
      <c r="M60" s="82"/>
      <c r="N60" s="35"/>
      <c r="O60" s="82"/>
      <c r="P60" s="91"/>
      <c r="Q60" s="82"/>
      <c r="R60" s="91"/>
      <c r="S60" s="82"/>
      <c r="T60" s="91"/>
      <c r="U60" s="82"/>
      <c r="V60" s="91"/>
      <c r="W60" s="82"/>
      <c r="X60" s="91"/>
      <c r="Y60" s="82"/>
      <c r="Z60" s="91"/>
      <c r="AA60" s="82"/>
      <c r="AB60" s="91"/>
      <c r="AC60" s="82"/>
      <c r="AD60" s="91"/>
      <c r="AE60" s="82"/>
      <c r="AF60" s="91"/>
      <c r="AG60" s="82"/>
      <c r="AH60" s="91"/>
      <c r="AI60" s="82"/>
      <c r="AJ60" s="26">
        <f>F60+H60+J60+L60+N60+P60+R60+T60+V60+X60+Z60+AB60+AD60+AF60+AH60</f>
        <v>46</v>
      </c>
      <c r="AK60" s="23">
        <f>+AJ60/E60</f>
        <v>46</v>
      </c>
      <c r="AL60" s="22">
        <f>IF(F60="",0,$G$9)+IF(H60="",0,$G$9)+IF(J60="",0,$G$9)+IF(L60="",0,$G$9)+IF(N60="",0,$G$9)+IF(P60="",0,$G$9)+IF(R60="",0,$G$9)+IF(T60="",0,$G$9)+IF(V60="",0,$G$9)+IF(X60="",0,$G$9)+IF(Z60="",0,$G$9)+IF(AB60="",0,$G$9)+IF(AD60="",0,$G$9)+IF(AF60="",0,$G$9)+IF(AH60="",0,$G$9)</f>
        <v>9</v>
      </c>
      <c r="AM60" s="23">
        <f>AJ60/AL60</f>
        <v>5.1111111111111107</v>
      </c>
      <c r="AN60" s="54">
        <v>15</v>
      </c>
    </row>
    <row r="61" spans="1:40" ht="14" customHeight="1" x14ac:dyDescent="0.15">
      <c r="A61" s="43" t="s">
        <v>155</v>
      </c>
      <c r="B61" s="43" t="s">
        <v>156</v>
      </c>
      <c r="C61" s="50">
        <f>+G61+I61+K61+M61+O61+Q61+S61+U61+W61+Y61+AA61+AC61+AE61+AG61+AI61</f>
        <v>167.5</v>
      </c>
      <c r="D61" s="21">
        <f>+C61/E61</f>
        <v>167.5</v>
      </c>
      <c r="E61" s="20">
        <f>COUNTA(F61,H61,J61,L61,N61,P61,R61,T61,V61,X61,Z61,AB61,AD61,AF61,AH61)</f>
        <v>1</v>
      </c>
      <c r="F61" s="38">
        <v>46</v>
      </c>
      <c r="G61" s="28">
        <v>167.5</v>
      </c>
      <c r="H61" s="35"/>
      <c r="I61" s="28"/>
      <c r="J61" s="35"/>
      <c r="K61" s="28"/>
      <c r="L61" s="91"/>
      <c r="M61" s="82"/>
      <c r="N61" s="35"/>
      <c r="O61" s="82"/>
      <c r="P61" s="91"/>
      <c r="Q61" s="82"/>
      <c r="R61" s="91"/>
      <c r="S61" s="82"/>
      <c r="T61" s="91"/>
      <c r="U61" s="82"/>
      <c r="V61" s="91"/>
      <c r="W61" s="82"/>
      <c r="X61" s="91"/>
      <c r="Y61" s="82"/>
      <c r="Z61" s="91"/>
      <c r="AA61" s="82"/>
      <c r="AB61" s="91"/>
      <c r="AC61" s="82"/>
      <c r="AD61" s="91"/>
      <c r="AE61" s="82"/>
      <c r="AF61" s="91"/>
      <c r="AG61" s="82"/>
      <c r="AH61" s="91"/>
      <c r="AI61" s="82"/>
      <c r="AJ61" s="26">
        <f>F61+H61+J61+L61+N61+P61+R61+T61+V61+X61+Z61+AB61+AD61+AF61+AH61</f>
        <v>46</v>
      </c>
      <c r="AK61" s="23">
        <f>+AJ61/E61</f>
        <v>46</v>
      </c>
      <c r="AL61" s="22">
        <f>IF(F61="",0,$G$9)+IF(H61="",0,$G$9)+IF(J61="",0,$G$9)+IF(L61="",0,$G$9)+IF(N61="",0,$G$9)+IF(P61="",0,$G$9)+IF(R61="",0,$G$9)+IF(T61="",0,$G$9)+IF(V61="",0,$G$9)+IF(X61="",0,$G$9)+IF(Z61="",0,$G$9)+IF(AB61="",0,$G$9)+IF(AD61="",0,$G$9)+IF(AF61="",0,$G$9)+IF(AH61="",0,$G$9)</f>
        <v>9</v>
      </c>
      <c r="AM61" s="23">
        <f>AJ61/AL61</f>
        <v>5.1111111111111107</v>
      </c>
      <c r="AN61" s="54">
        <v>16</v>
      </c>
    </row>
    <row r="62" spans="1:40" ht="14" customHeight="1" x14ac:dyDescent="0.15">
      <c r="A62" s="6" t="s">
        <v>127</v>
      </c>
      <c r="B62" s="6" t="s">
        <v>128</v>
      </c>
      <c r="C62" s="50">
        <f>+G62+I62+K62+M62+O62+Q62+S62+U62+W62+Y62+AA62+AC62+AE62+AG62+AI62</f>
        <v>295</v>
      </c>
      <c r="D62" s="21">
        <f>+C62/E62</f>
        <v>147.5</v>
      </c>
      <c r="E62" s="20">
        <f>COUNTA(F62,H62,J62,L62,N62,P62,R62,T62,V62,X62,Z62,AB62,AD62,AF62,AH62)</f>
        <v>2</v>
      </c>
      <c r="F62" s="35"/>
      <c r="G62" s="28"/>
      <c r="H62" s="35"/>
      <c r="I62" s="28"/>
      <c r="J62" s="35"/>
      <c r="K62" s="28"/>
      <c r="L62" s="91"/>
      <c r="M62" s="82"/>
      <c r="N62" s="35"/>
      <c r="O62" s="82"/>
      <c r="P62" s="91"/>
      <c r="Q62" s="82"/>
      <c r="R62" s="91"/>
      <c r="S62" s="82"/>
      <c r="T62" s="91"/>
      <c r="U62" s="82"/>
      <c r="V62" s="91"/>
      <c r="W62" s="82"/>
      <c r="X62" s="91"/>
      <c r="Y62" s="82"/>
      <c r="Z62" s="91">
        <v>50</v>
      </c>
      <c r="AA62" s="82">
        <v>142.5</v>
      </c>
      <c r="AB62" s="91"/>
      <c r="AC62" s="82"/>
      <c r="AD62" s="91"/>
      <c r="AE62" s="82"/>
      <c r="AF62" s="91">
        <v>42</v>
      </c>
      <c r="AG62" s="82">
        <v>152.5</v>
      </c>
      <c r="AH62" s="91"/>
      <c r="AI62" s="82"/>
      <c r="AJ62" s="26">
        <f>F62+H62+J62+L62+N62+P62+R62+T62+V62+X62+Z62+AB62+AD62+AF62+AH62</f>
        <v>92</v>
      </c>
      <c r="AK62" s="23">
        <f>+AJ62/E62</f>
        <v>46</v>
      </c>
      <c r="AL62" s="22">
        <f>IF(F62="",0,$G$9)+IF(H62="",0,$G$9)+IF(J62="",0,$G$9)+IF(L62="",0,$G$9)+IF(N62="",0,$G$9)+IF(P62="",0,$G$9)+IF(R62="",0,$G$9)+IF(T62="",0,$G$9)+IF(V62="",0,$G$9)+IF(X62="",0,$G$9)+IF(Z62="",0,$G$9)+IF(AB62="",0,$G$9)+IF(AD62="",0,$G$9)+IF(AF62="",0,$G$9)+IF(AH62="",0,$G$9)</f>
        <v>18</v>
      </c>
      <c r="AM62" s="23">
        <f>AJ62/AL62</f>
        <v>5.1111111111111107</v>
      </c>
      <c r="AN62" s="54">
        <v>17</v>
      </c>
    </row>
    <row r="63" spans="1:40" ht="14" customHeight="1" x14ac:dyDescent="0.15">
      <c r="A63" s="190" t="s">
        <v>527</v>
      </c>
      <c r="B63" s="190" t="s">
        <v>58</v>
      </c>
      <c r="C63" s="50">
        <f>+G63+I63+K63+M63+O63+Q63+S63+U63+W63+Y63+AA63+AC63+AE63+AG63+AI63</f>
        <v>405</v>
      </c>
      <c r="D63" s="21">
        <f>+C63/E63</f>
        <v>135</v>
      </c>
      <c r="E63" s="20">
        <f>COUNTA(F63,H63,J63,L63,N63,P63,R63,T63,V63,X63,Z63,AB63,AD63,AF63,AH63)</f>
        <v>3</v>
      </c>
      <c r="F63" s="35"/>
      <c r="G63" s="28"/>
      <c r="H63" s="35"/>
      <c r="I63" s="28"/>
      <c r="J63" s="35"/>
      <c r="K63" s="28"/>
      <c r="L63" s="91"/>
      <c r="M63" s="82"/>
      <c r="N63" s="35"/>
      <c r="O63" s="82"/>
      <c r="P63" s="91"/>
      <c r="Q63" s="82"/>
      <c r="R63" s="91"/>
      <c r="S63" s="82"/>
      <c r="T63" s="91"/>
      <c r="U63" s="82"/>
      <c r="V63" s="91"/>
      <c r="W63" s="82"/>
      <c r="X63" s="91"/>
      <c r="Y63" s="82"/>
      <c r="Z63" s="91"/>
      <c r="AA63" s="82"/>
      <c r="AB63" s="91"/>
      <c r="AC63" s="82"/>
      <c r="AD63" s="91">
        <v>44</v>
      </c>
      <c r="AE63" s="82">
        <v>152.5</v>
      </c>
      <c r="AF63" s="91">
        <v>50</v>
      </c>
      <c r="AG63" s="82">
        <v>100</v>
      </c>
      <c r="AH63" s="91">
        <v>44</v>
      </c>
      <c r="AI63" s="82">
        <v>152.5</v>
      </c>
      <c r="AJ63" s="26">
        <f>F63+H63+J63+L63+N63+P63+R63+T63+V63+X63+Z63+AB63+AD63+AF63+AH63</f>
        <v>138</v>
      </c>
      <c r="AK63" s="23">
        <f>+AJ63/E63</f>
        <v>46</v>
      </c>
      <c r="AL63" s="22">
        <f>IF(F63="",0,$G$9)+IF(H63="",0,$G$9)+IF(J63="",0,$G$9)+IF(L63="",0,$G$9)+IF(N63="",0,$G$9)+IF(P63="",0,$G$9)+IF(R63="",0,$G$9)+IF(T63="",0,$G$9)+IF(V63="",0,$G$9)+IF(X63="",0,$G$9)+IF(Z63="",0,$G$9)+IF(AB63="",0,$G$9)+IF(AD63="",0,$G$9)+IF(AF63="",0,$G$9)+IF(AH63="",0,$G$9)</f>
        <v>27</v>
      </c>
      <c r="AM63" s="23">
        <f>AJ63/AL63</f>
        <v>5.1111111111111107</v>
      </c>
      <c r="AN63" s="54">
        <v>17</v>
      </c>
    </row>
    <row r="64" spans="1:40" ht="14" customHeight="1" x14ac:dyDescent="0.15">
      <c r="A64" s="190" t="s">
        <v>584</v>
      </c>
      <c r="B64" s="190" t="s">
        <v>585</v>
      </c>
      <c r="C64" s="50">
        <f>+G64+I64+K64+M64+O64+Q64+S64+U64+W64+Y64+AA64+AC64+AE64+AG64+AI64</f>
        <v>130</v>
      </c>
      <c r="D64" s="21">
        <f>+C64/E64</f>
        <v>130</v>
      </c>
      <c r="E64" s="20">
        <f>COUNTA(F64,H64,J64,L64,N64,P64,R64,T64,V64,X64,Z64,AB64,AD64,AF64,AH64)</f>
        <v>1</v>
      </c>
      <c r="F64" s="35"/>
      <c r="G64" s="28"/>
      <c r="H64" s="35"/>
      <c r="I64" s="28"/>
      <c r="J64" s="35"/>
      <c r="K64" s="28"/>
      <c r="L64" s="91"/>
      <c r="M64" s="82"/>
      <c r="N64" s="35"/>
      <c r="O64" s="82"/>
      <c r="P64" s="91"/>
      <c r="Q64" s="82"/>
      <c r="R64" s="91"/>
      <c r="S64" s="82"/>
      <c r="T64" s="91"/>
      <c r="U64" s="82"/>
      <c r="V64" s="91"/>
      <c r="W64" s="82"/>
      <c r="X64" s="91"/>
      <c r="Y64" s="82"/>
      <c r="Z64" s="91"/>
      <c r="AA64" s="82"/>
      <c r="AB64" s="91"/>
      <c r="AC64" s="82"/>
      <c r="AD64" s="91"/>
      <c r="AE64" s="82"/>
      <c r="AF64" s="91"/>
      <c r="AG64" s="82"/>
      <c r="AH64" s="91">
        <v>46</v>
      </c>
      <c r="AI64" s="82">
        <v>130</v>
      </c>
      <c r="AJ64" s="26">
        <f>F64+H64+J64+L64+N64+P64+R64+T64+V64+X64+Z64+AB64+AD64+AF64+AH64</f>
        <v>46</v>
      </c>
      <c r="AK64" s="23">
        <f>+AJ64/E64</f>
        <v>46</v>
      </c>
      <c r="AL64" s="22">
        <f>IF(F64="",0,$G$9)+IF(H64="",0,$G$9)+IF(J64="",0,$G$9)+IF(L64="",0,$G$9)+IF(N64="",0,$G$9)+IF(P64="",0,$G$9)+IF(R64="",0,$G$9)+IF(T64="",0,$G$9)+IF(V64="",0,$G$9)+IF(X64="",0,$G$9)+IF(Z64="",0,$G$9)+IF(AB64="",0,$G$9)+IF(AD64="",0,$G$9)+IF(AF64="",0,$G$9)+IF(AH64="",0,$G$9)</f>
        <v>9</v>
      </c>
      <c r="AM64" s="23">
        <f>AJ64/AL64</f>
        <v>5.1111111111111107</v>
      </c>
      <c r="AN64" s="54">
        <v>17</v>
      </c>
    </row>
    <row r="65" spans="1:40" ht="14" customHeight="1" x14ac:dyDescent="0.15">
      <c r="A65" s="137" t="s">
        <v>438</v>
      </c>
      <c r="B65" s="137" t="s">
        <v>439</v>
      </c>
      <c r="C65" s="50">
        <f>+G65+I65+K65+M65+O65+Q65+S65+U65+W65+Y65+AA65+AC65+AE65+AG65+AI65</f>
        <v>567.5</v>
      </c>
      <c r="D65" s="21">
        <f>+C65/E65</f>
        <v>141.875</v>
      </c>
      <c r="E65" s="20">
        <f>COUNTA(F65,H65,J65,L65,N65,P65,R65,T65,V65,X65,Z65,AB65,AD65,AF65,AH65)</f>
        <v>4</v>
      </c>
      <c r="F65" s="35"/>
      <c r="G65" s="28"/>
      <c r="H65" s="35"/>
      <c r="I65" s="28"/>
      <c r="J65" s="35"/>
      <c r="K65" s="28"/>
      <c r="L65" s="91"/>
      <c r="M65" s="82"/>
      <c r="N65" s="35"/>
      <c r="O65" s="82"/>
      <c r="P65" s="91"/>
      <c r="Q65" s="82"/>
      <c r="R65" s="91"/>
      <c r="S65" s="82"/>
      <c r="T65" s="91"/>
      <c r="U65" s="82"/>
      <c r="V65" s="91">
        <v>45</v>
      </c>
      <c r="W65" s="82">
        <v>147.5</v>
      </c>
      <c r="X65" s="91">
        <v>45</v>
      </c>
      <c r="Y65" s="82">
        <v>150</v>
      </c>
      <c r="Z65" s="91">
        <v>52</v>
      </c>
      <c r="AA65" s="82">
        <v>127.5</v>
      </c>
      <c r="AB65" s="91"/>
      <c r="AC65" s="82"/>
      <c r="AD65" s="91"/>
      <c r="AE65" s="82"/>
      <c r="AF65" s="91"/>
      <c r="AG65" s="82"/>
      <c r="AH65" s="91">
        <v>45</v>
      </c>
      <c r="AI65" s="82">
        <v>142.5</v>
      </c>
      <c r="AJ65" s="26">
        <f>F65+H65+J65+L65+N65+P65+R65+T65+V65+X65+Z65+AB65+AD65+AF65+AH65</f>
        <v>187</v>
      </c>
      <c r="AK65" s="23">
        <f>+AJ65/E65</f>
        <v>46.75</v>
      </c>
      <c r="AL65" s="22">
        <f>IF(F65="",0,$G$9)+IF(H65="",0,$G$9)+IF(J65="",0,$G$9)+IF(L65="",0,$G$9)+IF(N65="",0,$G$9)+IF(P65="",0,$G$9)+IF(R65="",0,$G$9)+IF(T65="",0,$G$9)+IF(V65="",0,$G$9)+IF(X65="",0,$G$9)+IF(Z65="",0,$G$9)+IF(AB65="",0,$G$9)+IF(AD65="",0,$G$9)+IF(AF65="",0,$G$9)+IF(AH65="",0,$G$9)</f>
        <v>36</v>
      </c>
      <c r="AM65" s="23">
        <f>AJ65/AL65</f>
        <v>5.1944444444444446</v>
      </c>
      <c r="AN65" s="54">
        <v>17</v>
      </c>
    </row>
    <row r="66" spans="1:40" ht="14" customHeight="1" x14ac:dyDescent="0.15">
      <c r="A66" s="290" t="s">
        <v>121</v>
      </c>
      <c r="B66" s="290" t="s">
        <v>122</v>
      </c>
      <c r="C66" s="50">
        <f>+G66+I66+K66+M66+O66+Q66+S66+U66+W66+Y66+AA66+AC66+AE66+AG66+AI66</f>
        <v>157.5</v>
      </c>
      <c r="D66" s="21">
        <f>+C66/E66</f>
        <v>157.5</v>
      </c>
      <c r="E66" s="20">
        <f>COUNTA(F66,H66,J66,L66,N66,P66,R66,T66,V66,X66,Z66,AB66,AD66,AF66,AH66)</f>
        <v>1</v>
      </c>
      <c r="F66" s="37">
        <v>47</v>
      </c>
      <c r="G66" s="28">
        <v>157.5</v>
      </c>
      <c r="H66" s="35"/>
      <c r="I66" s="28"/>
      <c r="J66" s="35"/>
      <c r="K66" s="28"/>
      <c r="L66" s="91"/>
      <c r="M66" s="82"/>
      <c r="N66" s="35"/>
      <c r="O66" s="82"/>
      <c r="P66" s="91"/>
      <c r="Q66" s="82"/>
      <c r="R66" s="91"/>
      <c r="S66" s="82"/>
      <c r="T66" s="91"/>
      <c r="U66" s="82"/>
      <c r="V66" s="35"/>
      <c r="W66" s="28"/>
      <c r="X66" s="91"/>
      <c r="Y66" s="82"/>
      <c r="Z66" s="91"/>
      <c r="AA66" s="82"/>
      <c r="AB66" s="91"/>
      <c r="AC66" s="82"/>
      <c r="AD66" s="91"/>
      <c r="AE66" s="82"/>
      <c r="AF66" s="91"/>
      <c r="AG66" s="82"/>
      <c r="AH66" s="91"/>
      <c r="AI66" s="82"/>
      <c r="AJ66" s="26">
        <f>F66+H66+J66+L66+N66+P66+R66+T66+V66+X66+Z66+AB66+AD66+AF66+AH66</f>
        <v>47</v>
      </c>
      <c r="AK66" s="23">
        <f>+AJ66/E66</f>
        <v>47</v>
      </c>
      <c r="AL66" s="22">
        <f>IF(F66="",0,$G$9)+IF(H66="",0,$G$9)+IF(J66="",0,$G$9)+IF(L66="",0,$G$9)+IF(N66="",0,$G$9)+IF(P66="",0,$G$9)+IF(R66="",0,$G$9)+IF(T66="",0,$G$9)+IF(V66="",0,$G$9)+IF(X66="",0,$G$9)+IF(Z66="",0,$G$9)+IF(AB66="",0,$G$9)+IF(AD66="",0,$G$9)+IF(AF66="",0,$G$9)+IF(AH66="",0,$G$9)</f>
        <v>9</v>
      </c>
      <c r="AM66" s="23">
        <f>AJ66/AL66</f>
        <v>5.2222222222222223</v>
      </c>
      <c r="AN66" s="54">
        <v>19</v>
      </c>
    </row>
    <row r="67" spans="1:40" ht="14" customHeight="1" x14ac:dyDescent="0.15">
      <c r="A67" s="219" t="s">
        <v>476</v>
      </c>
      <c r="B67" s="219" t="s">
        <v>381</v>
      </c>
      <c r="C67" s="50">
        <f>+G67+I67+K67+M67+O67+Q67+S67+U67+W67+Y67+AA67+AC67+AE67+AG67+AI67</f>
        <v>145</v>
      </c>
      <c r="D67" s="21">
        <f>+C67/E67</f>
        <v>145</v>
      </c>
      <c r="E67" s="20">
        <f>COUNTA(F67,H67,J67,L67,N67,P67,R67,T67,V67,X67,Z67,AB67,AD67,AF67,AH67)</f>
        <v>1</v>
      </c>
      <c r="F67" s="35"/>
      <c r="G67" s="28"/>
      <c r="H67" s="35"/>
      <c r="I67" s="28"/>
      <c r="J67" s="35"/>
      <c r="K67" s="28"/>
      <c r="L67" s="91"/>
      <c r="M67" s="82"/>
      <c r="N67" s="91"/>
      <c r="O67" s="82"/>
      <c r="P67" s="91"/>
      <c r="Q67" s="82"/>
      <c r="R67" s="91"/>
      <c r="S67" s="82"/>
      <c r="T67" s="91"/>
      <c r="U67" s="82"/>
      <c r="V67" s="91"/>
      <c r="W67" s="82"/>
      <c r="X67" s="91">
        <v>47</v>
      </c>
      <c r="Y67" s="82">
        <v>145</v>
      </c>
      <c r="Z67" s="91"/>
      <c r="AA67" s="82"/>
      <c r="AB67" s="91"/>
      <c r="AC67" s="82"/>
      <c r="AD67" s="91"/>
      <c r="AE67" s="82"/>
      <c r="AF67" s="91"/>
      <c r="AG67" s="82"/>
      <c r="AH67" s="91"/>
      <c r="AI67" s="82"/>
      <c r="AJ67" s="26">
        <f>F67+H67+J67+L67+N67+P67+R67+T67+V67+X67+Z67+AB67+AD67+AF67+AH67</f>
        <v>47</v>
      </c>
      <c r="AK67" s="23">
        <f>+AJ67/E67</f>
        <v>47</v>
      </c>
      <c r="AL67" s="22">
        <f>IF(F67="",0,$G$9)+IF(H67="",0,$G$9)+IF(J67="",0,$G$9)+IF(L67="",0,$G$9)+IF(N67="",0,$G$9)+IF(P67="",0,$G$9)+IF(R67="",0,$G$9)+IF(T67="",0,$G$9)+IF(V67="",0,$G$9)+IF(X67="",0,$G$9)+IF(Z67="",0,$G$9)+IF(AB67="",0,$G$9)+IF(AD67="",0,$G$9)+IF(AF67="",0,$G$9)+IF(AH67="",0,$G$9)</f>
        <v>9</v>
      </c>
      <c r="AM67" s="23">
        <f>AJ67/AL67</f>
        <v>5.2222222222222223</v>
      </c>
      <c r="AN67" s="54">
        <v>20</v>
      </c>
    </row>
    <row r="68" spans="1:40" ht="14" customHeight="1" x14ac:dyDescent="0.15">
      <c r="A68" s="190" t="s">
        <v>164</v>
      </c>
      <c r="B68" s="190" t="s">
        <v>175</v>
      </c>
      <c r="C68" s="50">
        <f>+G68+I68+K68+M68+O68+Q68+S68+U68+W68+Y68+AA68+AC68+AE68+AG68+AI68</f>
        <v>395</v>
      </c>
      <c r="D68" s="21">
        <f>+C68/E68</f>
        <v>131.66666666666666</v>
      </c>
      <c r="E68" s="20">
        <f>COUNTA(F68,H68,J68,L68,N68,P68,R68,T68,V68,X68,Z68,AB68,AD68,AF68,AH68)</f>
        <v>3</v>
      </c>
      <c r="F68" s="35"/>
      <c r="G68" s="28"/>
      <c r="H68" s="35"/>
      <c r="I68" s="28"/>
      <c r="J68" s="35"/>
      <c r="K68" s="28"/>
      <c r="L68" s="35"/>
      <c r="M68" s="28"/>
      <c r="N68" s="91"/>
      <c r="O68" s="82"/>
      <c r="P68" s="91"/>
      <c r="Q68" s="82"/>
      <c r="R68" s="91"/>
      <c r="S68" s="82"/>
      <c r="T68" s="91"/>
      <c r="U68" s="82"/>
      <c r="V68" s="91"/>
      <c r="W68" s="82"/>
      <c r="X68" s="91"/>
      <c r="Y68" s="82"/>
      <c r="Z68" s="91"/>
      <c r="AA68" s="82"/>
      <c r="AB68" s="91"/>
      <c r="AC68" s="82"/>
      <c r="AD68" s="91">
        <v>47</v>
      </c>
      <c r="AE68" s="82">
        <v>142.5</v>
      </c>
      <c r="AF68" s="91">
        <v>49</v>
      </c>
      <c r="AG68" s="82">
        <v>110</v>
      </c>
      <c r="AH68" s="91">
        <v>45</v>
      </c>
      <c r="AI68" s="82">
        <v>142.5</v>
      </c>
      <c r="AJ68" s="26">
        <f>F68+H68+J68+L68+N68+P68+R68+T68+V68+X68+Z68+AB68+AD68+AF68+AH68</f>
        <v>141</v>
      </c>
      <c r="AK68" s="23">
        <f>+AJ68/E68</f>
        <v>47</v>
      </c>
      <c r="AL68" s="22">
        <f>IF(F68="",0,$G$9)+IF(H68="",0,$G$9)+IF(J68="",0,$G$9)+IF(L68="",0,$G$9)+IF(N68="",0,$G$9)+IF(P68="",0,$G$9)+IF(R68="",0,$G$9)+IF(T68="",0,$G$9)+IF(V68="",0,$G$9)+IF(X68="",0,$G$9)+IF(Z68="",0,$G$9)+IF(AB68="",0,$G$9)+IF(AD68="",0,$G$9)+IF(AF68="",0,$G$9)+IF(AH68="",0,$G$9)</f>
        <v>27</v>
      </c>
      <c r="AM68" s="23">
        <f>AJ68/AL68</f>
        <v>5.2222222222222223</v>
      </c>
      <c r="AN68" s="54">
        <v>21</v>
      </c>
    </row>
    <row r="69" spans="1:40" ht="14" customHeight="1" x14ac:dyDescent="0.15">
      <c r="A69" s="43" t="s">
        <v>275</v>
      </c>
      <c r="B69" s="43" t="s">
        <v>276</v>
      </c>
      <c r="C69" s="50">
        <f>+G69+I69+K69+M69+O69+Q69+S69+U69+W69+Y69+AA69+AC69+AE69+AG69+AI69</f>
        <v>1772.5</v>
      </c>
      <c r="D69" s="21">
        <f>+C69/E69</f>
        <v>147.70833333333334</v>
      </c>
      <c r="E69" s="20">
        <f>COUNTA(F69,H69,J69,L69,N69,P69,R69,T69,V69,X69,Z69,AB69,AD69,AF69,AH69)</f>
        <v>12</v>
      </c>
      <c r="F69" s="35"/>
      <c r="G69" s="28"/>
      <c r="H69" s="35"/>
      <c r="I69" s="28"/>
      <c r="J69" s="35">
        <v>53</v>
      </c>
      <c r="K69" s="28">
        <v>145</v>
      </c>
      <c r="L69" s="35">
        <v>55</v>
      </c>
      <c r="M69" s="28">
        <v>117.5</v>
      </c>
      <c r="N69" s="39">
        <v>48</v>
      </c>
      <c r="O69" s="82">
        <v>130</v>
      </c>
      <c r="P69" s="91">
        <v>41</v>
      </c>
      <c r="Q69" s="82">
        <v>170</v>
      </c>
      <c r="R69" s="91">
        <v>45</v>
      </c>
      <c r="S69" s="82">
        <v>162.5</v>
      </c>
      <c r="T69" s="91">
        <v>48</v>
      </c>
      <c r="U69" s="82">
        <v>150</v>
      </c>
      <c r="V69" s="91"/>
      <c r="W69" s="82"/>
      <c r="X69" s="91">
        <v>49</v>
      </c>
      <c r="Y69" s="82">
        <v>135</v>
      </c>
      <c r="Z69" s="91">
        <v>52</v>
      </c>
      <c r="AA69" s="82">
        <v>127.5</v>
      </c>
      <c r="AB69" s="91">
        <v>51</v>
      </c>
      <c r="AC69" s="82">
        <v>162.5</v>
      </c>
      <c r="AD69" s="91">
        <v>47</v>
      </c>
      <c r="AE69" s="82">
        <v>142.5</v>
      </c>
      <c r="AF69" s="91">
        <v>40</v>
      </c>
      <c r="AG69" s="82">
        <v>167.5</v>
      </c>
      <c r="AH69" s="91">
        <v>43</v>
      </c>
      <c r="AI69" s="82">
        <v>162.5</v>
      </c>
      <c r="AJ69" s="26">
        <f>F69+H69+J69+L69+N69+P69+R69+T69+V69+X69+Z69+AB69+AD69+AF69+AH69</f>
        <v>572</v>
      </c>
      <c r="AK69" s="23">
        <f>+AJ69/E69</f>
        <v>47.666666666666664</v>
      </c>
      <c r="AL69" s="22">
        <f>IF(F69="",0,$G$9)+IF(H69="",0,$G$9)+IF(J69="",0,$G$9)+IF(L69="",0,$G$9)+IF(N69="",0,$G$9)+IF(P69="",0,$G$9)+IF(R69="",0,$G$9)+IF(T69="",0,$G$9)+IF(V69="",0,$G$9)+IF(X69="",0,$G$9)+IF(Z69="",0,$G$9)+IF(AB69="",0,$G$9)+IF(AD69="",0,$G$9)+IF(AF69="",0,$G$9)+IF(AH69="",0,$G$9)</f>
        <v>108</v>
      </c>
      <c r="AM69" s="23">
        <f>AJ69/AL69</f>
        <v>5.2962962962962967</v>
      </c>
      <c r="AN69" s="54">
        <v>22</v>
      </c>
    </row>
    <row r="70" spans="1:40" ht="14" customHeight="1" x14ac:dyDescent="0.15">
      <c r="A70" s="43" t="s">
        <v>304</v>
      </c>
      <c r="B70" s="43" t="s">
        <v>102</v>
      </c>
      <c r="C70" s="50">
        <f>+G70+I70+K70+M70+O70+Q70+S70+U70+W70+Y70+AA70+AC70+AE70+AG70+AI70</f>
        <v>1390</v>
      </c>
      <c r="D70" s="21">
        <f>+C70/E70</f>
        <v>139</v>
      </c>
      <c r="E70" s="20">
        <f>COUNTA(F70,H70,J70,L70,N70,P70,R70,T70,V70,X70,Z70,AB70,AD70,AF70,AH70)</f>
        <v>10</v>
      </c>
      <c r="F70" s="35"/>
      <c r="G70" s="24"/>
      <c r="H70" s="46"/>
      <c r="I70" s="24"/>
      <c r="J70" s="46"/>
      <c r="K70" s="24"/>
      <c r="L70" s="46"/>
      <c r="M70" s="24"/>
      <c r="N70" s="38">
        <v>43</v>
      </c>
      <c r="O70" s="82">
        <v>160</v>
      </c>
      <c r="P70" s="91">
        <v>50</v>
      </c>
      <c r="Q70" s="82">
        <v>137.5</v>
      </c>
      <c r="R70" s="91">
        <v>47</v>
      </c>
      <c r="S70" s="82">
        <v>145</v>
      </c>
      <c r="T70" s="91">
        <v>49</v>
      </c>
      <c r="U70" s="82">
        <v>145</v>
      </c>
      <c r="V70" s="91">
        <v>47</v>
      </c>
      <c r="W70" s="82">
        <v>137.5</v>
      </c>
      <c r="X70" s="91">
        <v>49</v>
      </c>
      <c r="Y70" s="82">
        <v>135</v>
      </c>
      <c r="Z70" s="91">
        <v>50</v>
      </c>
      <c r="AA70" s="82">
        <v>142.5</v>
      </c>
      <c r="AB70" s="91">
        <v>51</v>
      </c>
      <c r="AC70" s="82">
        <v>162.5</v>
      </c>
      <c r="AD70" s="91"/>
      <c r="AE70" s="82"/>
      <c r="AF70" s="91">
        <v>48</v>
      </c>
      <c r="AG70" s="82">
        <v>115</v>
      </c>
      <c r="AH70" s="91">
        <v>49</v>
      </c>
      <c r="AI70" s="82">
        <v>110</v>
      </c>
      <c r="AJ70" s="26">
        <f>F70+H70+J70+L70+N70+P70+R70+T70+V70+X70+Z70+AB70+AD70+AF70+AH70</f>
        <v>483</v>
      </c>
      <c r="AK70" s="23">
        <f>+AJ70/E70</f>
        <v>48.3</v>
      </c>
      <c r="AL70" s="22">
        <f>IF(F70="",0,$G$9)+IF(H70="",0,$G$9)+IF(J70="",0,$G$9)+IF(L70="",0,$G$9)+IF(N70="",0,$G$9)+IF(P70="",0,$G$9)+IF(R70="",0,$G$9)+IF(T70="",0,$G$9)+IF(V70="",0,$G$9)+IF(X70="",0,$G$9)+IF(Z70="",0,$G$9)+IF(AB70="",0,$G$9)+IF(AD70="",0,$G$9)+IF(AF70="",0,$G$9)+IF(AH70="",0,$G$9)</f>
        <v>90</v>
      </c>
      <c r="AM70" s="23">
        <f>AJ70/AL70</f>
        <v>5.3666666666666663</v>
      </c>
      <c r="AN70" s="54">
        <v>23</v>
      </c>
    </row>
    <row r="71" spans="1:40" ht="14" customHeight="1" x14ac:dyDescent="0.15">
      <c r="A71" s="221" t="s">
        <v>147</v>
      </c>
      <c r="B71" s="221" t="s">
        <v>148</v>
      </c>
      <c r="C71" s="50">
        <f>+G71+I71+K71+M71+O71+Q71+S71+U71+W71+Y71+AA71+AC71+AE71+AG71+AI71</f>
        <v>1992.5</v>
      </c>
      <c r="D71" s="21">
        <f>+C71/E71</f>
        <v>142.32142857142858</v>
      </c>
      <c r="E71" s="20">
        <f>COUNTA(F71,H71,J71,L71,N71,P71,R71,T71,V71,X71,Z71,AB71,AD71,AF71,AH71)</f>
        <v>14</v>
      </c>
      <c r="F71" s="37">
        <v>60</v>
      </c>
      <c r="G71" s="28">
        <v>115</v>
      </c>
      <c r="H71" s="35">
        <v>50</v>
      </c>
      <c r="I71" s="28">
        <v>155</v>
      </c>
      <c r="J71" s="35"/>
      <c r="K71" s="28"/>
      <c r="L71" s="35">
        <v>53</v>
      </c>
      <c r="M71" s="28">
        <v>130</v>
      </c>
      <c r="N71" s="91">
        <v>46</v>
      </c>
      <c r="O71" s="82">
        <v>137.5</v>
      </c>
      <c r="P71" s="91">
        <v>48</v>
      </c>
      <c r="Q71" s="82">
        <v>152.5</v>
      </c>
      <c r="R71" s="91">
        <v>47</v>
      </c>
      <c r="S71" s="82">
        <v>145</v>
      </c>
      <c r="T71" s="91">
        <v>43</v>
      </c>
      <c r="U71" s="82">
        <v>160</v>
      </c>
      <c r="V71" s="91">
        <v>45</v>
      </c>
      <c r="W71" s="82">
        <v>147.5</v>
      </c>
      <c r="X71" s="91">
        <v>50</v>
      </c>
      <c r="Y71" s="82">
        <v>125</v>
      </c>
      <c r="Z71" s="91">
        <v>50</v>
      </c>
      <c r="AA71" s="82">
        <v>142.5</v>
      </c>
      <c r="AB71" s="91">
        <v>58</v>
      </c>
      <c r="AC71" s="82">
        <v>135</v>
      </c>
      <c r="AD71" s="91">
        <v>40</v>
      </c>
      <c r="AE71" s="82">
        <v>180</v>
      </c>
      <c r="AF71" s="91">
        <v>44</v>
      </c>
      <c r="AG71" s="82">
        <v>137.5</v>
      </c>
      <c r="AH71" s="91">
        <v>46</v>
      </c>
      <c r="AI71" s="82">
        <v>130</v>
      </c>
      <c r="AJ71" s="26">
        <f>F71+H71+J71+L71+N71+P71+R71+T71+V71+X71+Z71+AB71+AD71+AF71+AH71</f>
        <v>680</v>
      </c>
      <c r="AK71" s="23">
        <f>+AJ71/E71</f>
        <v>48.571428571428569</v>
      </c>
      <c r="AL71" s="22">
        <f>IF(F71="",0,$G$9)+IF(H71="",0,$G$9)+IF(J71="",0,$G$9)+IF(L71="",0,$G$9)+IF(N71="",0,$G$9)+IF(P71="",0,$G$9)+IF(R71="",0,$G$9)+IF(T71="",0,$G$9)+IF(V71="",0,$G$9)+IF(X71="",0,$G$9)+IF(Z71="",0,$G$9)+IF(AB71="",0,$G$9)+IF(AD71="",0,$G$9)+IF(AF71="",0,$G$9)+IF(AH71="",0,$G$9)</f>
        <v>126</v>
      </c>
      <c r="AM71" s="23">
        <f>AJ71/AL71</f>
        <v>5.3968253968253972</v>
      </c>
      <c r="AN71" s="54">
        <v>24</v>
      </c>
    </row>
    <row r="72" spans="1:40" ht="14" customHeight="1" x14ac:dyDescent="0.15">
      <c r="A72" s="310" t="s">
        <v>158</v>
      </c>
      <c r="B72" s="73" t="s">
        <v>265</v>
      </c>
      <c r="C72" s="50">
        <f>+G72+I72+K72+M72+O72+Q72+S72+U72+W72+Y72+AA72+AC72+AE72+AG72+AI72</f>
        <v>617.5</v>
      </c>
      <c r="D72" s="21">
        <f>+C72/E72</f>
        <v>123.5</v>
      </c>
      <c r="E72" s="20">
        <f>COUNTA(F72,H72,J72,L72,N72,P72,R72,T72,V72,X72,Z72,AB72,AD72,AF72,AH72)</f>
        <v>5</v>
      </c>
      <c r="F72" s="35"/>
      <c r="G72" s="24"/>
      <c r="H72" s="46"/>
      <c r="I72" s="24"/>
      <c r="J72" s="46"/>
      <c r="K72" s="24"/>
      <c r="L72" s="46"/>
      <c r="M72" s="24"/>
      <c r="N72" s="39"/>
      <c r="O72" s="82"/>
      <c r="P72" s="91">
        <v>52</v>
      </c>
      <c r="Q72" s="82">
        <v>130</v>
      </c>
      <c r="R72" s="91"/>
      <c r="S72" s="82"/>
      <c r="T72" s="91"/>
      <c r="U72" s="82"/>
      <c r="V72" s="91">
        <v>50</v>
      </c>
      <c r="W72" s="82">
        <v>120</v>
      </c>
      <c r="X72" s="91">
        <v>44</v>
      </c>
      <c r="Y72" s="82">
        <v>112.5</v>
      </c>
      <c r="Z72" s="91">
        <v>48</v>
      </c>
      <c r="AA72" s="82">
        <v>155</v>
      </c>
      <c r="AB72" s="91"/>
      <c r="AC72" s="82"/>
      <c r="AD72" s="91"/>
      <c r="AE72" s="82"/>
      <c r="AF72" s="91">
        <v>50</v>
      </c>
      <c r="AG72" s="82">
        <v>100</v>
      </c>
      <c r="AH72" s="91"/>
      <c r="AI72" s="82"/>
      <c r="AJ72" s="26">
        <f>F72+H72+J72+L72+N72+P72+R72+T72+V72+X72+Z72+AB72+AD72+AF72+AH72</f>
        <v>244</v>
      </c>
      <c r="AK72" s="23">
        <f>+AJ72/E72</f>
        <v>48.8</v>
      </c>
      <c r="AL72" s="22">
        <f>IF(F72="",0,$G$9)+IF(H72="",0,$G$9)+IF(J72="",0,$G$9)+IF(L72="",0,$G$9)+IF(N72="",0,$G$9)+IF(P72="",0,$G$9)+IF(R72="",0,$G$9)+IF(T72="",0,$G$9)+IF(V72="",0,$G$9)+IF(X72="",0,$G$9)+IF(Z72="",0,$G$9)+IF(AB72="",0,$G$9)+IF(AD72="",0,$G$9)+IF(AF72="",0,$G$9)+IF(AH72="",0,$G$9)</f>
        <v>45</v>
      </c>
      <c r="AM72" s="23">
        <f>AJ72/AL72</f>
        <v>5.4222222222222225</v>
      </c>
      <c r="AN72" s="54">
        <v>25</v>
      </c>
    </row>
    <row r="73" spans="1:40" ht="14" customHeight="1" x14ac:dyDescent="0.15">
      <c r="A73" s="42" t="s">
        <v>342</v>
      </c>
      <c r="B73" s="42" t="s">
        <v>343</v>
      </c>
      <c r="C73" s="50">
        <f>+G73+I73+K73+M73+O73+Q73+S73+U73+W73+Y73+AA73+AC73+AE73+AG73+AI73</f>
        <v>1290</v>
      </c>
      <c r="D73" s="21">
        <f>+C73/E73</f>
        <v>129</v>
      </c>
      <c r="E73" s="20">
        <f>COUNTA(F73,H73,J73,L73,N73,P73,R73,T73,V73,X73,Z73,AB73,AD73,AF73,AH73)</f>
        <v>10</v>
      </c>
      <c r="F73" s="35"/>
      <c r="G73" s="24"/>
      <c r="H73" s="46"/>
      <c r="I73" s="24"/>
      <c r="J73" s="46"/>
      <c r="K73" s="24"/>
      <c r="L73" s="46"/>
      <c r="M73" s="24"/>
      <c r="N73" s="108"/>
      <c r="O73" s="82"/>
      <c r="P73" s="91">
        <v>58</v>
      </c>
      <c r="Q73" s="82">
        <v>117.5</v>
      </c>
      <c r="R73" s="91">
        <v>48</v>
      </c>
      <c r="S73" s="82">
        <v>135</v>
      </c>
      <c r="T73" s="91">
        <v>50</v>
      </c>
      <c r="U73" s="82">
        <v>137.5</v>
      </c>
      <c r="V73" s="91">
        <v>48</v>
      </c>
      <c r="W73" s="82">
        <v>127.5</v>
      </c>
      <c r="X73" s="91">
        <v>44</v>
      </c>
      <c r="Y73" s="82">
        <v>112.5</v>
      </c>
      <c r="Z73" s="91">
        <v>46</v>
      </c>
      <c r="AA73" s="82">
        <v>160</v>
      </c>
      <c r="AB73" s="91">
        <v>49</v>
      </c>
      <c r="AC73" s="82">
        <v>170</v>
      </c>
      <c r="AD73" s="91">
        <v>53</v>
      </c>
      <c r="AE73" s="82">
        <v>120</v>
      </c>
      <c r="AF73" s="91">
        <v>50</v>
      </c>
      <c r="AG73" s="82">
        <v>100</v>
      </c>
      <c r="AH73" s="91">
        <v>49</v>
      </c>
      <c r="AI73" s="82">
        <v>110</v>
      </c>
      <c r="AJ73" s="26">
        <f>F73+H73+J73+L73+N73+P73+R73+T73+V73+X73+Z73+AB73+AD73+AF73+AH73</f>
        <v>495</v>
      </c>
      <c r="AK73" s="23">
        <f>+AJ73/E73</f>
        <v>49.5</v>
      </c>
      <c r="AL73" s="22">
        <f>IF(F73="",0,$G$9)+IF(H73="",0,$G$9)+IF(J73="",0,$G$9)+IF(L73="",0,$G$9)+IF(N73="",0,$G$9)+IF(P73="",0,$G$9)+IF(R73="",0,$G$9)+IF(T73="",0,$G$9)+IF(V73="",0,$G$9)+IF(X73="",0,$G$9)+IF(Z73="",0,$G$9)+IF(AB73="",0,$G$9)+IF(AD73="",0,$G$9)+IF(AF73="",0,$G$9)+IF(AH73="",0,$G$9)</f>
        <v>90</v>
      </c>
      <c r="AM73" s="23">
        <f>AJ73/AL73</f>
        <v>5.5</v>
      </c>
      <c r="AN73" s="54">
        <v>26</v>
      </c>
    </row>
    <row r="74" spans="1:40" ht="14" customHeight="1" x14ac:dyDescent="0.15">
      <c r="A74" s="43" t="s">
        <v>272</v>
      </c>
      <c r="B74" s="43" t="s">
        <v>273</v>
      </c>
      <c r="C74" s="50">
        <f>+G74+I74+K74+M74+O74+Q74+S74+U74+W74+Y74+AA74+AC74+AE74+AG74+AI74</f>
        <v>967.5</v>
      </c>
      <c r="D74" s="21">
        <f>+C74/E74</f>
        <v>138.21428571428572</v>
      </c>
      <c r="E74" s="20">
        <f>COUNTA(F74,H74,J74,L74,N74,P74,R74,T74,V74,X74,Z74,AB74,AD74,AF74,AH74)</f>
        <v>7</v>
      </c>
      <c r="F74" s="35"/>
      <c r="G74" s="28"/>
      <c r="H74" s="35"/>
      <c r="I74" s="28"/>
      <c r="J74" s="35"/>
      <c r="K74" s="28"/>
      <c r="L74" s="35">
        <v>54</v>
      </c>
      <c r="M74" s="28">
        <v>125</v>
      </c>
      <c r="N74" s="91">
        <v>45</v>
      </c>
      <c r="O74" s="82">
        <v>147.5</v>
      </c>
      <c r="P74" s="91"/>
      <c r="Q74" s="82"/>
      <c r="R74" s="91"/>
      <c r="S74" s="82"/>
      <c r="T74" s="91">
        <v>45</v>
      </c>
      <c r="U74" s="82">
        <v>155</v>
      </c>
      <c r="V74" s="91">
        <v>48</v>
      </c>
      <c r="W74" s="82">
        <v>127.5</v>
      </c>
      <c r="X74" s="91"/>
      <c r="Y74" s="82"/>
      <c r="Z74" s="91">
        <v>56</v>
      </c>
      <c r="AA74" s="82">
        <v>110</v>
      </c>
      <c r="AB74" s="91">
        <v>56</v>
      </c>
      <c r="AC74" s="82">
        <v>140</v>
      </c>
      <c r="AD74" s="91"/>
      <c r="AE74" s="82"/>
      <c r="AF74" s="91"/>
      <c r="AG74" s="82"/>
      <c r="AH74" s="91">
        <v>43</v>
      </c>
      <c r="AI74" s="82">
        <v>162.5</v>
      </c>
      <c r="AJ74" s="26">
        <f>F74+H74+J74+L74+N74+P74+R74+T74+V74+X74+Z74+AB74+AD74+AF74+AH74</f>
        <v>347</v>
      </c>
      <c r="AK74" s="23">
        <f>+AJ74/E74</f>
        <v>49.571428571428569</v>
      </c>
      <c r="AL74" s="22">
        <f>IF(F74="",0,$G$9)+IF(H74="",0,$G$9)+IF(J74="",0,$G$9)+IF(L74="",0,$G$9)+IF(N74="",0,$G$9)+IF(P74="",0,$G$9)+IF(R74="",0,$G$9)+IF(T74="",0,$G$9)+IF(V74="",0,$G$9)+IF(X74="",0,$G$9)+IF(Z74="",0,$G$9)+IF(AB74="",0,$G$9)+IF(AD74="",0,$G$9)+IF(AF74="",0,$G$9)+IF(AH74="",0,$G$9)</f>
        <v>63</v>
      </c>
      <c r="AM74" s="23">
        <f>AJ74/AL74</f>
        <v>5.5079365079365079</v>
      </c>
      <c r="AN74" s="54">
        <v>27</v>
      </c>
    </row>
    <row r="75" spans="1:40" ht="15" customHeight="1" x14ac:dyDescent="0.15">
      <c r="A75" s="73" t="s">
        <v>63</v>
      </c>
      <c r="B75" s="73" t="s">
        <v>432</v>
      </c>
      <c r="C75" s="50">
        <f>+G75+I75+K75+M75+O75+Q75+S75+U75+W75+Y75+AA75+AC75+AE75+AG75+AI75</f>
        <v>662.5</v>
      </c>
      <c r="D75" s="21">
        <f>+C75/E75</f>
        <v>132.5</v>
      </c>
      <c r="E75" s="20">
        <f>COUNTA(F75,H75,J75,L75,N75,P75,R75,T75,V75,X75,Z75,AB75,AD75,AF75,AH75)</f>
        <v>5</v>
      </c>
      <c r="F75" s="35"/>
      <c r="G75" s="28"/>
      <c r="H75" s="35"/>
      <c r="I75" s="28"/>
      <c r="J75" s="35"/>
      <c r="K75" s="28"/>
      <c r="L75" s="35"/>
      <c r="M75" s="28"/>
      <c r="N75" s="35"/>
      <c r="O75" s="28"/>
      <c r="P75" s="91"/>
      <c r="Q75" s="82"/>
      <c r="R75" s="91"/>
      <c r="S75" s="82"/>
      <c r="T75" s="91">
        <v>56</v>
      </c>
      <c r="U75" s="82">
        <v>125</v>
      </c>
      <c r="V75" s="91">
        <v>47</v>
      </c>
      <c r="W75" s="82">
        <v>137.5</v>
      </c>
      <c r="X75" s="91"/>
      <c r="Y75" s="82"/>
      <c r="Z75" s="91"/>
      <c r="AA75" s="82"/>
      <c r="AB75" s="91">
        <v>55</v>
      </c>
      <c r="AC75" s="82">
        <v>145</v>
      </c>
      <c r="AD75" s="91">
        <v>48</v>
      </c>
      <c r="AE75" s="82">
        <v>132.5</v>
      </c>
      <c r="AF75" s="91">
        <v>46</v>
      </c>
      <c r="AG75" s="82">
        <v>122.5</v>
      </c>
      <c r="AH75" s="91"/>
      <c r="AI75" s="82"/>
      <c r="AJ75" s="26">
        <f>F75+H75+J75+L75+N75+P75+R75+T75+V75+X75+Z75+AB75+AD75+AF75+AH75</f>
        <v>252</v>
      </c>
      <c r="AK75" s="23">
        <f>+AJ75/E75</f>
        <v>50.4</v>
      </c>
      <c r="AL75" s="22">
        <f>IF(F75="",0,$G$9)+IF(H75="",0,$G$9)+IF(J75="",0,$G$9)+IF(L75="",0,$G$9)+IF(N75="",0,$G$9)+IF(P75="",0,$G$9)+IF(R75="",0,$G$9)+IF(T75="",0,$G$9)+IF(V75="",0,$G$9)+IF(X75="",0,$G$9)+IF(Z75="",0,$G$9)+IF(AB75="",0,$G$9)+IF(AD75="",0,$G$9)+IF(AF75="",0,$G$9)+IF(AH75="",0,$G$9)</f>
        <v>45</v>
      </c>
      <c r="AM75" s="23">
        <f>AJ75/AL75</f>
        <v>5.6</v>
      </c>
      <c r="AN75" s="54">
        <v>28</v>
      </c>
    </row>
    <row r="76" spans="1:40" ht="15" customHeight="1" x14ac:dyDescent="0.15">
      <c r="A76" s="137" t="s">
        <v>421</v>
      </c>
      <c r="B76" s="137" t="s">
        <v>422</v>
      </c>
      <c r="C76" s="50">
        <f>+G76+I76+K76+M76+O76+Q76+S76+U76+W76+Y76+AA76+AC76+AE76+AG76+AI76</f>
        <v>487.5</v>
      </c>
      <c r="D76" s="21">
        <f>+C76/E76</f>
        <v>121.875</v>
      </c>
      <c r="E76" s="20">
        <f>COUNTA(F76,H76,J76,L76,N76,P76,R76,T76,V76,X76,Z76,AB76,AD76,AF76,AH76)</f>
        <v>4</v>
      </c>
      <c r="F76" s="35"/>
      <c r="G76" s="28"/>
      <c r="H76" s="35"/>
      <c r="I76" s="28"/>
      <c r="J76" s="35"/>
      <c r="K76" s="28"/>
      <c r="L76" s="35"/>
      <c r="M76" s="28"/>
      <c r="N76" s="35"/>
      <c r="O76" s="28"/>
      <c r="P76" s="35"/>
      <c r="Q76" s="28"/>
      <c r="R76" s="91"/>
      <c r="S76" s="82"/>
      <c r="T76" s="91"/>
      <c r="U76" s="82"/>
      <c r="V76" s="91"/>
      <c r="W76" s="82"/>
      <c r="X76" s="91"/>
      <c r="Y76" s="82"/>
      <c r="Z76" s="91">
        <v>50</v>
      </c>
      <c r="AA76" s="82">
        <v>142.5</v>
      </c>
      <c r="AB76" s="91"/>
      <c r="AC76" s="82"/>
      <c r="AD76" s="91">
        <v>57</v>
      </c>
      <c r="AE76" s="82">
        <v>115</v>
      </c>
      <c r="AF76" s="91">
        <v>45</v>
      </c>
      <c r="AG76" s="82">
        <v>130</v>
      </c>
      <c r="AH76" s="91">
        <v>50</v>
      </c>
      <c r="AI76" s="82">
        <v>100</v>
      </c>
      <c r="AJ76" s="26">
        <f>F76+H76+J76+L76+N76+P76+R76+T76+V76+X76+Z76+AB76+AD76+AF76+AH76</f>
        <v>202</v>
      </c>
      <c r="AK76" s="23">
        <f>+AJ76/E76</f>
        <v>50.5</v>
      </c>
      <c r="AL76" s="22">
        <f>IF(F76="",0,$G$9)+IF(H76="",0,$G$9)+IF(J76="",0,$G$9)+IF(L76="",0,$G$9)+IF(N76="",0,$G$9)+IF(P76="",0,$G$9)+IF(R76="",0,$G$9)+IF(T76="",0,$G$9)+IF(V76="",0,$G$9)+IF(X76="",0,$G$9)+IF(Z76="",0,$G$9)+IF(AB76="",0,$G$9)+IF(AD76="",0,$G$9)+IF(AF76="",0,$G$9)+IF(AH76="",0,$G$9)</f>
        <v>36</v>
      </c>
      <c r="AM76" s="23">
        <f>AJ76/AL76</f>
        <v>5.6111111111111107</v>
      </c>
      <c r="AN76" s="54">
        <v>29</v>
      </c>
    </row>
    <row r="77" spans="1:40" ht="15" customHeight="1" x14ac:dyDescent="0.15">
      <c r="A77" s="226" t="s">
        <v>161</v>
      </c>
      <c r="B77" s="314" t="s">
        <v>162</v>
      </c>
      <c r="C77" s="50">
        <f>+G77+I77+K77+M77+O77+Q77+S77+U77+W77+Y77+AA77+AC77+AE77+AG77+AI77</f>
        <v>1707.5</v>
      </c>
      <c r="D77" s="21">
        <f>+C77/E77</f>
        <v>131.34615384615384</v>
      </c>
      <c r="E77" s="20">
        <f>COUNTA(F77,H77,J77,L77,N77,P77,R77,T77,V77,X77,Z77,AB77,AD77,AF77,AH77)</f>
        <v>13</v>
      </c>
      <c r="F77" s="37">
        <v>54</v>
      </c>
      <c r="G77" s="28">
        <v>142.5</v>
      </c>
      <c r="H77" s="35">
        <v>58</v>
      </c>
      <c r="I77" s="28">
        <v>140</v>
      </c>
      <c r="J77" s="35">
        <v>46</v>
      </c>
      <c r="K77" s="28">
        <v>160</v>
      </c>
      <c r="L77" s="35">
        <v>57</v>
      </c>
      <c r="M77" s="28">
        <v>110</v>
      </c>
      <c r="N77" s="35">
        <v>53</v>
      </c>
      <c r="O77" s="28">
        <v>110</v>
      </c>
      <c r="P77" s="35">
        <v>50</v>
      </c>
      <c r="Q77" s="28">
        <v>137.5</v>
      </c>
      <c r="R77" s="91"/>
      <c r="S77" s="82"/>
      <c r="T77" s="91">
        <v>51</v>
      </c>
      <c r="U77" s="82">
        <v>130</v>
      </c>
      <c r="V77" s="91">
        <v>40</v>
      </c>
      <c r="W77" s="82">
        <v>160</v>
      </c>
      <c r="X77" s="91">
        <v>58</v>
      </c>
      <c r="Y77" s="82">
        <v>105</v>
      </c>
      <c r="Z77" s="91"/>
      <c r="AA77" s="82"/>
      <c r="AB77" s="91">
        <v>53</v>
      </c>
      <c r="AC77" s="82">
        <v>155</v>
      </c>
      <c r="AD77" s="91">
        <v>51</v>
      </c>
      <c r="AE77" s="82">
        <v>125</v>
      </c>
      <c r="AF77" s="91">
        <v>46</v>
      </c>
      <c r="AG77" s="82">
        <v>122.5</v>
      </c>
      <c r="AH77" s="91">
        <v>49</v>
      </c>
      <c r="AI77" s="82">
        <v>110</v>
      </c>
      <c r="AJ77" s="26">
        <f>F77+H77+J77+L77+N77+P77+R77+T77+V77+X77+Z77+AB77+AD77+AF77+AH77</f>
        <v>666</v>
      </c>
      <c r="AK77" s="23">
        <f>+AJ77/E77</f>
        <v>51.230769230769234</v>
      </c>
      <c r="AL77" s="22">
        <f>IF(F77="",0,$G$9)+IF(H77="",0,$G$9)+IF(J77="",0,$G$9)+IF(L77="",0,$G$9)+IF(N77="",0,$G$9)+IF(P77="",0,$G$9)+IF(R77="",0,$G$9)+IF(T77="",0,$G$9)+IF(V77="",0,$G$9)+IF(X77="",0,$G$9)+IF(Z77="",0,$G$9)+IF(AB77="",0,$G$9)+IF(AD77="",0,$G$9)+IF(AF77="",0,$G$9)+IF(AH77="",0,$G$9)</f>
        <v>117</v>
      </c>
      <c r="AM77" s="23">
        <f>AJ77/AL77</f>
        <v>5.6923076923076925</v>
      </c>
      <c r="AN77" s="54">
        <v>30</v>
      </c>
    </row>
    <row r="78" spans="1:40" ht="15" customHeight="1" x14ac:dyDescent="0.15">
      <c r="A78" s="138" t="s">
        <v>88</v>
      </c>
      <c r="B78" s="138" t="s">
        <v>97</v>
      </c>
      <c r="C78" s="50">
        <f>+G78+I78+K78+M78+O78+Q78+S78+U78+W78+Y78+AA78+AC78+AE78+AG78+AI78</f>
        <v>1787.5</v>
      </c>
      <c r="D78" s="21">
        <f>+C78/E78</f>
        <v>127.67857142857143</v>
      </c>
      <c r="E78" s="20">
        <f>COUNTA(F78,H78,J78,L78,N78,P78,R78,T78,V78,X78,Z78,AB78,AD78,AF78,AH78)</f>
        <v>14</v>
      </c>
      <c r="F78" s="37">
        <v>54</v>
      </c>
      <c r="G78" s="28">
        <v>142.5</v>
      </c>
      <c r="H78" s="35">
        <v>49</v>
      </c>
      <c r="I78" s="28">
        <v>160</v>
      </c>
      <c r="J78" s="35">
        <v>49</v>
      </c>
      <c r="K78" s="28">
        <v>155</v>
      </c>
      <c r="L78" s="35">
        <v>59</v>
      </c>
      <c r="M78" s="28">
        <v>102.5</v>
      </c>
      <c r="N78" s="35">
        <v>54</v>
      </c>
      <c r="O78" s="28">
        <v>102.5</v>
      </c>
      <c r="P78" s="35">
        <v>49</v>
      </c>
      <c r="Q78" s="28">
        <v>145</v>
      </c>
      <c r="R78" s="91">
        <v>47</v>
      </c>
      <c r="S78" s="82">
        <v>145</v>
      </c>
      <c r="T78" s="91"/>
      <c r="U78" s="82"/>
      <c r="V78" s="91">
        <v>52</v>
      </c>
      <c r="W78" s="82">
        <v>112.5</v>
      </c>
      <c r="X78" s="91">
        <v>49</v>
      </c>
      <c r="Y78" s="82">
        <v>135</v>
      </c>
      <c r="Z78" s="91">
        <v>53</v>
      </c>
      <c r="AA78" s="82">
        <v>120</v>
      </c>
      <c r="AB78" s="91">
        <v>54</v>
      </c>
      <c r="AC78" s="82">
        <v>150</v>
      </c>
      <c r="AD78" s="91">
        <v>48</v>
      </c>
      <c r="AE78" s="82">
        <v>132.5</v>
      </c>
      <c r="AF78" s="91">
        <v>53</v>
      </c>
      <c r="AG78" s="82">
        <v>90</v>
      </c>
      <c r="AH78" s="91">
        <v>51</v>
      </c>
      <c r="AI78" s="82">
        <v>95</v>
      </c>
      <c r="AJ78" s="26">
        <f>F78+H78+J78+L78+N78+P78+R78+T78+V78+X78+Z78+AB78+AD78+AF78+AH78</f>
        <v>721</v>
      </c>
      <c r="AK78" s="23">
        <f>+AJ78/E78</f>
        <v>51.5</v>
      </c>
      <c r="AL78" s="22">
        <f>IF(F78="",0,$G$9)+IF(H78="",0,$G$9)+IF(J78="",0,$G$9)+IF(L78="",0,$G$9)+IF(N78="",0,$G$9)+IF(P78="",0,$G$9)+IF(R78="",0,$G$9)+IF(T78="",0,$G$9)+IF(V78="",0,$G$9)+IF(X78="",0,$G$9)+IF(Z78="",0,$G$9)+IF(AB78="",0,$G$9)+IF(AD78="",0,$G$9)+IF(AF78="",0,$G$9)+IF(AH78="",0,$G$9)</f>
        <v>126</v>
      </c>
      <c r="AM78" s="23">
        <f>AJ78/AL78</f>
        <v>5.7222222222222223</v>
      </c>
      <c r="AN78" s="54">
        <v>31</v>
      </c>
    </row>
    <row r="79" spans="1:40" ht="15" customHeight="1" x14ac:dyDescent="0.15">
      <c r="A79" s="147" t="s">
        <v>247</v>
      </c>
      <c r="B79" s="147" t="s">
        <v>248</v>
      </c>
      <c r="C79" s="50">
        <f>+G79+I79+K79+M79+O79+Q79+S79+U79+W79+Y79+AA79+AC79+AE79+AG79+AI79</f>
        <v>90</v>
      </c>
      <c r="D79" s="21">
        <f>+C79/E79</f>
        <v>90</v>
      </c>
      <c r="E79" s="20">
        <f>COUNTA(F79,H79,J79,L79,N79,P79,R79,T79,V79,X79,Z79,AB79,AD79,AF79,AH79)</f>
        <v>1</v>
      </c>
      <c r="F79" s="162"/>
      <c r="G79" s="163"/>
      <c r="H79" s="162"/>
      <c r="I79" s="163"/>
      <c r="J79" s="162"/>
      <c r="K79" s="163"/>
      <c r="L79" s="162"/>
      <c r="M79" s="163"/>
      <c r="N79" s="162"/>
      <c r="O79" s="163"/>
      <c r="P79" s="162"/>
      <c r="Q79" s="163"/>
      <c r="R79" s="164"/>
      <c r="S79" s="165"/>
      <c r="T79" s="164"/>
      <c r="U79" s="308"/>
      <c r="V79" s="35"/>
      <c r="W79" s="28"/>
      <c r="X79" s="91"/>
      <c r="Y79" s="82"/>
      <c r="Z79" s="91"/>
      <c r="AA79" s="82"/>
      <c r="AB79" s="91"/>
      <c r="AC79" s="82"/>
      <c r="AD79" s="91"/>
      <c r="AE79" s="82"/>
      <c r="AF79" s="91"/>
      <c r="AG79" s="82"/>
      <c r="AH79" s="91">
        <v>52</v>
      </c>
      <c r="AI79" s="82">
        <v>90</v>
      </c>
      <c r="AJ79" s="26">
        <f>F79+H79+J79+L79+N79+P79+R79+T79+V79+X79+Z79+AB79+AD79+AF79+AH79</f>
        <v>52</v>
      </c>
      <c r="AK79" s="23">
        <f>+AJ79/E79</f>
        <v>52</v>
      </c>
      <c r="AL79" s="22">
        <f>IF(F79="",0,$G$9)+IF(H79="",0,$G$9)+IF(J79="",0,$G$9)+IF(L79="",0,$G$9)+IF(N79="",0,$G$9)+IF(P79="",0,$G$9)+IF(R79="",0,$G$9)+IF(T79="",0,$G$9)+IF(V79="",0,$G$9)+IF(X79="",0,$G$9)+IF(Z79="",0,$G$9)+IF(AB79="",0,$G$9)+IF(AD79="",0,$G$9)+IF(AF79="",0,$G$9)+IF(AH79="",0,$G$9)</f>
        <v>9</v>
      </c>
      <c r="AM79" s="23">
        <f>AJ79/AL79</f>
        <v>5.7777777777777777</v>
      </c>
      <c r="AN79" s="54">
        <v>32</v>
      </c>
    </row>
    <row r="80" spans="1:40" ht="15" customHeight="1" x14ac:dyDescent="0.15">
      <c r="A80" s="140" t="s">
        <v>108</v>
      </c>
      <c r="B80" s="140" t="s">
        <v>182</v>
      </c>
      <c r="C80" s="50">
        <f>+G80+I80+K80+M80+O80+Q80+S80+U80+W80+Y80+AA80+AC80+AE80+AG80+AI80</f>
        <v>257.5</v>
      </c>
      <c r="D80" s="21">
        <f>+C80/E80</f>
        <v>128.75</v>
      </c>
      <c r="E80" s="20">
        <f>COUNTA(F80,H80,J80,L80,N80,P80,R80,T80,V80,X80,Z80,AB80,AD80,AF80,AH80)</f>
        <v>2</v>
      </c>
      <c r="F80" s="316">
        <v>54</v>
      </c>
      <c r="G80" s="167">
        <v>142.5</v>
      </c>
      <c r="H80" s="166"/>
      <c r="I80" s="167"/>
      <c r="J80" s="166"/>
      <c r="K80" s="167"/>
      <c r="L80" s="166"/>
      <c r="M80" s="167"/>
      <c r="N80" s="225">
        <v>52</v>
      </c>
      <c r="O80" s="167">
        <v>115</v>
      </c>
      <c r="P80" s="166"/>
      <c r="Q80" s="167"/>
      <c r="R80" s="166"/>
      <c r="S80" s="167"/>
      <c r="T80" s="166"/>
      <c r="U80" s="177"/>
      <c r="V80" s="35"/>
      <c r="W80" s="28"/>
      <c r="X80" s="91"/>
      <c r="Y80" s="82"/>
      <c r="Z80" s="91"/>
      <c r="AA80" s="82"/>
      <c r="AB80" s="91"/>
      <c r="AC80" s="82"/>
      <c r="AD80" s="91"/>
      <c r="AE80" s="82"/>
      <c r="AF80" s="91"/>
      <c r="AG80" s="82"/>
      <c r="AH80" s="91"/>
      <c r="AI80" s="82"/>
      <c r="AJ80" s="26">
        <f>F80+H80+J80+L80+N80+P80+R80+T80+V80+X80+Z80+AB80+AD80+AF80+AH80</f>
        <v>106</v>
      </c>
      <c r="AK80" s="23">
        <f>+AJ80/E80</f>
        <v>53</v>
      </c>
      <c r="AL80" s="22">
        <f>IF(F80="",0,$G$9)+IF(H80="",0,$G$9)+IF(J80="",0,$G$9)+IF(L80="",0,$G$9)+IF(N80="",0,$G$9)+IF(P80="",0,$G$9)+IF(R80="",0,$G$9)+IF(T80="",0,$G$9)+IF(V80="",0,$G$9)+IF(X80="",0,$G$9)+IF(Z80="",0,$G$9)+IF(AB80="",0,$G$9)+IF(AD80="",0,$G$9)+IF(AF80="",0,$G$9)+IF(AH80="",0,$G$9)</f>
        <v>18</v>
      </c>
      <c r="AM80" s="23">
        <f>AJ80/AL80</f>
        <v>5.8888888888888893</v>
      </c>
      <c r="AN80" s="54">
        <v>33</v>
      </c>
    </row>
    <row r="81" spans="1:40" ht="15" customHeight="1" x14ac:dyDescent="0.15">
      <c r="A81" s="312" t="s">
        <v>280</v>
      </c>
      <c r="B81" s="312" t="s">
        <v>344</v>
      </c>
      <c r="C81" s="50">
        <f>+G81+I81+K81+M81+O81+Q81+S81+U81+W81+Y81+AA81+AC81+AE81+AG81+AI81</f>
        <v>455</v>
      </c>
      <c r="D81" s="21">
        <f>+C81/E81</f>
        <v>113.75</v>
      </c>
      <c r="E81" s="20">
        <f>COUNTA(F81,H81,J81,L81,N81,P81,R81,T81,V81,X81,Z81,AB81,AD81,AF81,AH81)</f>
        <v>4</v>
      </c>
      <c r="F81" s="180"/>
      <c r="G81" s="317"/>
      <c r="H81" s="172"/>
      <c r="I81" s="317"/>
      <c r="J81" s="172"/>
      <c r="K81" s="317"/>
      <c r="L81" s="172"/>
      <c r="M81" s="317"/>
      <c r="N81" s="204"/>
      <c r="O81" s="179"/>
      <c r="P81" s="180">
        <v>58</v>
      </c>
      <c r="Q81" s="179">
        <v>117.5</v>
      </c>
      <c r="R81" s="180"/>
      <c r="S81" s="179"/>
      <c r="T81" s="180">
        <v>50</v>
      </c>
      <c r="U81" s="205">
        <v>137.5</v>
      </c>
      <c r="V81" s="35"/>
      <c r="W81" s="28"/>
      <c r="X81" s="91"/>
      <c r="Y81" s="82"/>
      <c r="Z81" s="91">
        <v>54</v>
      </c>
      <c r="AA81" s="82">
        <v>115</v>
      </c>
      <c r="AB81" s="91"/>
      <c r="AC81" s="82"/>
      <c r="AD81" s="91"/>
      <c r="AE81" s="82"/>
      <c r="AF81" s="91"/>
      <c r="AG81" s="82"/>
      <c r="AH81" s="91">
        <v>53</v>
      </c>
      <c r="AI81" s="82">
        <v>85</v>
      </c>
      <c r="AJ81" s="26">
        <f>F81+H81+J81+L81+N81+P81+R81+T81+V81+X81+Z81+AB81+AD81+AF81+AH81</f>
        <v>215</v>
      </c>
      <c r="AK81" s="23">
        <f>+AJ81/E81</f>
        <v>53.75</v>
      </c>
      <c r="AL81" s="22">
        <f>IF(F81="",0,$G$9)+IF(H81="",0,$G$9)+IF(J81="",0,$G$9)+IF(L81="",0,$G$9)+IF(N81="",0,$G$9)+IF(P81="",0,$G$9)+IF(R81="",0,$G$9)+IF(T81="",0,$G$9)+IF(V81="",0,$G$9)+IF(X81="",0,$G$9)+IF(Z81="",0,$G$9)+IF(AB81="",0,$G$9)+IF(AD81="",0,$G$9)+IF(AF81="",0,$G$9)+IF(AH81="",0,$G$9)</f>
        <v>36</v>
      </c>
      <c r="AM81" s="23">
        <f>AJ81/AL81</f>
        <v>5.9722222222222223</v>
      </c>
      <c r="AN81" s="54">
        <v>34</v>
      </c>
    </row>
    <row r="82" spans="1:40" ht="15" customHeight="1" x14ac:dyDescent="0.15">
      <c r="A82" s="6" t="s">
        <v>104</v>
      </c>
      <c r="B82" s="6" t="s">
        <v>105</v>
      </c>
      <c r="C82" s="50">
        <f>+G82+I82+K82+M82+O82+Q82+S82+U82+W82+Y82+AA82+AC82+AE82+AG82+AI82</f>
        <v>1387.5</v>
      </c>
      <c r="D82" s="21">
        <f>+C82/E82</f>
        <v>126.13636363636364</v>
      </c>
      <c r="E82" s="20">
        <f>COUNTA(F82,H82,J82,L82,N82,P82,R82,T82,V82,X82,Z82,AB82,AD82,AF82,AH82)</f>
        <v>11</v>
      </c>
      <c r="F82" s="37">
        <v>57</v>
      </c>
      <c r="G82" s="28">
        <v>122.5</v>
      </c>
      <c r="H82" s="35">
        <v>57</v>
      </c>
      <c r="I82" s="28">
        <v>145</v>
      </c>
      <c r="J82" s="35">
        <v>50</v>
      </c>
      <c r="K82" s="28">
        <v>150</v>
      </c>
      <c r="L82" s="35">
        <v>49</v>
      </c>
      <c r="M82" s="28">
        <v>135</v>
      </c>
      <c r="N82" s="32">
        <v>50</v>
      </c>
      <c r="O82" s="28">
        <v>122.5</v>
      </c>
      <c r="P82" s="35">
        <v>53</v>
      </c>
      <c r="Q82" s="28">
        <v>125</v>
      </c>
      <c r="R82" s="35">
        <v>52</v>
      </c>
      <c r="S82" s="28">
        <v>130</v>
      </c>
      <c r="T82" s="35">
        <v>62</v>
      </c>
      <c r="U82" s="28">
        <v>120</v>
      </c>
      <c r="V82" s="35">
        <v>52</v>
      </c>
      <c r="W82" s="28">
        <v>112.5</v>
      </c>
      <c r="X82" s="91">
        <v>52</v>
      </c>
      <c r="Y82" s="82">
        <v>120</v>
      </c>
      <c r="Z82" s="91">
        <v>60</v>
      </c>
      <c r="AA82" s="82">
        <v>105</v>
      </c>
      <c r="AB82" s="91"/>
      <c r="AC82" s="82"/>
      <c r="AD82" s="91"/>
      <c r="AE82" s="82"/>
      <c r="AF82" s="91"/>
      <c r="AG82" s="82"/>
      <c r="AH82" s="91"/>
      <c r="AI82" s="82"/>
      <c r="AJ82" s="26">
        <f>F82+H82+J82+L82+N82+P82+R82+T82+V82+X82+Z82+AB82+AD82+AF82+AH82</f>
        <v>594</v>
      </c>
      <c r="AK82" s="23">
        <f>+AJ82/E82</f>
        <v>54</v>
      </c>
      <c r="AL82" s="22">
        <f>IF(F82="",0,$G$9)+IF(H82="",0,$G$9)+IF(J82="",0,$G$9)+IF(L82="",0,$G$9)+IF(N82="",0,$G$9)+IF(P82="",0,$G$9)+IF(R82="",0,$G$9)+IF(T82="",0,$G$9)+IF(V82="",0,$G$9)+IF(X82="",0,$G$9)+IF(Z82="",0,$G$9)+IF(AB82="",0,$G$9)+IF(AD82="",0,$G$9)+IF(AF82="",0,$G$9)+IF(AH82="",0,$G$9)</f>
        <v>99</v>
      </c>
      <c r="AM82" s="23">
        <f>AJ82/AL82</f>
        <v>6</v>
      </c>
      <c r="AN82" s="54">
        <v>35</v>
      </c>
    </row>
    <row r="83" spans="1:40" ht="15" customHeight="1" x14ac:dyDescent="0.15">
      <c r="A83" s="43" t="s">
        <v>22</v>
      </c>
      <c r="B83" s="43" t="s">
        <v>274</v>
      </c>
      <c r="C83" s="50">
        <f>+G83+I83+K83+M83+O83+Q83+S83+U83+W83+Y83+AA83+AC83+AE83+AG83+AI83</f>
        <v>117.5</v>
      </c>
      <c r="D83" s="21">
        <f>+C83/E83</f>
        <v>117.5</v>
      </c>
      <c r="E83" s="20">
        <f>COUNTA(F83,H83,J83,L83,N83,P83,R83,T83,V83,X83,Z83,AB83,AD83,AF83,AH83)</f>
        <v>1</v>
      </c>
      <c r="F83" s="35"/>
      <c r="G83" s="28"/>
      <c r="H83" s="35"/>
      <c r="I83" s="28"/>
      <c r="J83" s="35"/>
      <c r="K83" s="28"/>
      <c r="L83" s="35">
        <v>55</v>
      </c>
      <c r="M83" s="28">
        <v>117.5</v>
      </c>
      <c r="N83" s="35"/>
      <c r="O83" s="28"/>
      <c r="P83" s="35"/>
      <c r="Q83" s="28"/>
      <c r="R83" s="35"/>
      <c r="S83" s="28"/>
      <c r="T83" s="35"/>
      <c r="U83" s="28"/>
      <c r="V83" s="35"/>
      <c r="W83" s="28"/>
      <c r="X83" s="91"/>
      <c r="Y83" s="82"/>
      <c r="Z83" s="91"/>
      <c r="AA83" s="82"/>
      <c r="AB83" s="91"/>
      <c r="AC83" s="82"/>
      <c r="AD83" s="91"/>
      <c r="AE83" s="82"/>
      <c r="AF83" s="91"/>
      <c r="AG83" s="82"/>
      <c r="AH83" s="91"/>
      <c r="AI83" s="82"/>
      <c r="AJ83" s="26">
        <f>F83+H83+J83+L83+N83+P83+R83+T83+V83+X83+Z83+AB83+AD83+AF83+AH83</f>
        <v>55</v>
      </c>
      <c r="AK83" s="23">
        <f>+AJ83/E83</f>
        <v>55</v>
      </c>
      <c r="AL83" s="22">
        <f>IF(F83="",0,$G$9)+IF(H83="",0,$G$9)+IF(J83="",0,$G$9)+IF(L83="",0,$G$9)+IF(N83="",0,$G$9)+IF(P83="",0,$G$9)+IF(R83="",0,$G$9)+IF(T83="",0,$G$9)+IF(V83="",0,$G$9)+IF(X83="",0,$G$9)+IF(Z83="",0,$G$9)+IF(AB83="",0,$G$9)+IF(AD83="",0,$G$9)+IF(AF83="",0,$G$9)+IF(AH83="",0,$G$9)</f>
        <v>9</v>
      </c>
      <c r="AM83" s="23">
        <f>AJ83/AL83</f>
        <v>6.1111111111111107</v>
      </c>
      <c r="AN83" s="54">
        <v>36</v>
      </c>
    </row>
    <row r="84" spans="1:40" ht="15" customHeight="1" x14ac:dyDescent="0.15">
      <c r="A84" s="226" t="s">
        <v>252</v>
      </c>
      <c r="B84" s="226" t="s">
        <v>207</v>
      </c>
      <c r="C84" s="50">
        <f>+G84+I84+K84+M84+O84+Q84+S84+U84+W84+Y84+AA84+AC84+AE84+AG84+AI84</f>
        <v>140</v>
      </c>
      <c r="D84" s="21">
        <f>+C84/E84</f>
        <v>140</v>
      </c>
      <c r="E84" s="20">
        <f>COUNTA(F84,H84,J84,L84,N84,P84,R84,T84,V84,X84,Z84,AB84,AD84,AF84,AH84)</f>
        <v>1</v>
      </c>
      <c r="F84" s="35"/>
      <c r="G84" s="28"/>
      <c r="H84" s="35"/>
      <c r="I84" s="28"/>
      <c r="J84" s="35">
        <v>55</v>
      </c>
      <c r="K84" s="28">
        <v>140</v>
      </c>
      <c r="L84" s="35"/>
      <c r="M84" s="28"/>
      <c r="N84" s="35"/>
      <c r="O84" s="28"/>
      <c r="P84" s="35"/>
      <c r="Q84" s="28"/>
      <c r="R84" s="35"/>
      <c r="S84" s="28"/>
      <c r="T84" s="35"/>
      <c r="U84" s="28"/>
      <c r="V84" s="35"/>
      <c r="W84" s="28"/>
      <c r="X84" s="35"/>
      <c r="Y84" s="28"/>
      <c r="Z84" s="91"/>
      <c r="AA84" s="82"/>
      <c r="AB84" s="91"/>
      <c r="AC84" s="82"/>
      <c r="AD84" s="91"/>
      <c r="AE84" s="82"/>
      <c r="AF84" s="91"/>
      <c r="AG84" s="82"/>
      <c r="AH84" s="91"/>
      <c r="AI84" s="82"/>
      <c r="AJ84" s="26">
        <f>F84+H84+J84+L84+N84+P84+R84+T84+V84+X84+Z84+AB84+AD84+AF84+AH84</f>
        <v>55</v>
      </c>
      <c r="AK84" s="23">
        <f>+AJ84/E84</f>
        <v>55</v>
      </c>
      <c r="AL84" s="22">
        <f>IF(F84="",0,$G$9)+IF(H84="",0,$G$9)+IF(J84="",0,$G$9)+IF(L84="",0,$G$9)+IF(N84="",0,$G$9)+IF(P84="",0,$G$9)+IF(R84="",0,$G$9)+IF(T84="",0,$G$9)+IF(V84="",0,$G$9)+IF(X84="",0,$G$9)+IF(Z84="",0,$G$9)+IF(AB84="",0,$G$9)+IF(AD84="",0,$G$9)+IF(AF84="",0,$G$9)+IF(AH84="",0,$G$9)</f>
        <v>9</v>
      </c>
      <c r="AM84" s="23">
        <f>AJ84/AL84</f>
        <v>6.1111111111111107</v>
      </c>
      <c r="AN84" s="54">
        <v>37</v>
      </c>
    </row>
    <row r="85" spans="1:40" ht="15" customHeight="1" x14ac:dyDescent="0.15">
      <c r="A85" s="309" t="s">
        <v>114</v>
      </c>
      <c r="B85" s="315" t="s">
        <v>40</v>
      </c>
      <c r="C85" s="50">
        <f>+G85+I85+K85+M85+O85+Q85+S85+U85+W85+Y85+AA85+AC85+AE85+AG85+AI85</f>
        <v>355</v>
      </c>
      <c r="D85" s="21">
        <f>+C85/E85</f>
        <v>118.33333333333333</v>
      </c>
      <c r="E85" s="20">
        <f>COUNTA(F85,H85,J85,L85,N85,P85,R85,T85,V85,X85,Z85,AB85,AD85,AF85,AH85)</f>
        <v>3</v>
      </c>
      <c r="F85" s="38">
        <v>56</v>
      </c>
      <c r="G85" s="28">
        <v>130</v>
      </c>
      <c r="H85" s="35"/>
      <c r="I85" s="28"/>
      <c r="J85" s="35"/>
      <c r="K85" s="28"/>
      <c r="L85" s="35">
        <v>59</v>
      </c>
      <c r="M85" s="28">
        <v>102.5</v>
      </c>
      <c r="N85" s="32">
        <v>50</v>
      </c>
      <c r="O85" s="28">
        <v>122.5</v>
      </c>
      <c r="P85" s="35"/>
      <c r="Q85" s="28"/>
      <c r="R85" s="35"/>
      <c r="S85" s="28"/>
      <c r="T85" s="35"/>
      <c r="U85" s="28"/>
      <c r="V85" s="35"/>
      <c r="W85" s="28"/>
      <c r="X85" s="35"/>
      <c r="Y85" s="28"/>
      <c r="Z85" s="91"/>
      <c r="AA85" s="82"/>
      <c r="AB85" s="91"/>
      <c r="AC85" s="82"/>
      <c r="AD85" s="91"/>
      <c r="AE85" s="82"/>
      <c r="AF85" s="91"/>
      <c r="AG85" s="82"/>
      <c r="AH85" s="91"/>
      <c r="AI85" s="82"/>
      <c r="AJ85" s="26">
        <f>F85+H85+J85+L85+N85+P85+R85+T85+V85+X85+Z85+AB85+AD85+AF85+AH85</f>
        <v>165</v>
      </c>
      <c r="AK85" s="23">
        <f>+AJ85/E85</f>
        <v>55</v>
      </c>
      <c r="AL85" s="22">
        <f>IF(F85="",0,$G$9)+IF(H85="",0,$G$9)+IF(J85="",0,$G$9)+IF(L85="",0,$G$9)+IF(N85="",0,$G$9)+IF(P85="",0,$G$9)+IF(R85="",0,$G$9)+IF(T85="",0,$G$9)+IF(V85="",0,$G$9)+IF(X85="",0,$G$9)+IF(Z85="",0,$G$9)+IF(AB85="",0,$G$9)+IF(AD85="",0,$G$9)+IF(AF85="",0,$G$9)+IF(AH85="",0,$G$9)</f>
        <v>27</v>
      </c>
      <c r="AM85" s="23">
        <f>AJ85/AL85</f>
        <v>6.1111111111111107</v>
      </c>
      <c r="AN85" s="54">
        <v>38</v>
      </c>
    </row>
    <row r="86" spans="1:40" ht="15" customHeight="1" x14ac:dyDescent="0.15">
      <c r="A86" s="309" t="s">
        <v>163</v>
      </c>
      <c r="B86" s="313" t="s">
        <v>129</v>
      </c>
      <c r="C86" s="50">
        <f>+G86+I86+K86+M86+O86+Q86+S86+U86+W86+Y86+AA86+AC86+AE86+AG86+AI86</f>
        <v>600</v>
      </c>
      <c r="D86" s="21">
        <f>+C86/E86</f>
        <v>120</v>
      </c>
      <c r="E86" s="20">
        <f>COUNTA(F86,H86,J86,L86,N86,P86,R86,T86,V86,X86,Z86,AB86,AD86,AF86,AH86)</f>
        <v>5</v>
      </c>
      <c r="F86" s="38">
        <v>54</v>
      </c>
      <c r="G86" s="28">
        <v>142.5</v>
      </c>
      <c r="H86" s="35">
        <v>54</v>
      </c>
      <c r="I86" s="28">
        <v>150</v>
      </c>
      <c r="J86" s="35"/>
      <c r="K86" s="28"/>
      <c r="L86" s="35">
        <v>60</v>
      </c>
      <c r="M86" s="28">
        <v>95</v>
      </c>
      <c r="N86" s="35">
        <v>54</v>
      </c>
      <c r="O86" s="28">
        <v>102.5</v>
      </c>
      <c r="P86" s="35">
        <v>59</v>
      </c>
      <c r="Q86" s="28">
        <v>110</v>
      </c>
      <c r="R86" s="35"/>
      <c r="S86" s="28"/>
      <c r="T86" s="35"/>
      <c r="U86" s="28"/>
      <c r="V86" s="35"/>
      <c r="W86" s="28"/>
      <c r="X86" s="35"/>
      <c r="Y86" s="28"/>
      <c r="Z86" s="91"/>
      <c r="AA86" s="82"/>
      <c r="AB86" s="91"/>
      <c r="AC86" s="82"/>
      <c r="AD86" s="91"/>
      <c r="AE86" s="82"/>
      <c r="AF86" s="91"/>
      <c r="AG86" s="82"/>
      <c r="AH86" s="91"/>
      <c r="AI86" s="82"/>
      <c r="AJ86" s="26">
        <f>F86+H86+J86+L86+N86+P86+R86+T86+V86+X86+Z86+AB86+AD86+AF86+AH86</f>
        <v>281</v>
      </c>
      <c r="AK86" s="23">
        <f>+AJ86/E86</f>
        <v>56.2</v>
      </c>
      <c r="AL86" s="22">
        <f>IF(F86="",0,$G$9)+IF(H86="",0,$G$9)+IF(J86="",0,$G$9)+IF(L86="",0,$G$9)+IF(N86="",0,$G$9)+IF(P86="",0,$G$9)+IF(R86="",0,$G$9)+IF(T86="",0,$G$9)+IF(V86="",0,$G$9)+IF(X86="",0,$G$9)+IF(Z86="",0,$G$9)+IF(AB86="",0,$G$9)+IF(AD86="",0,$G$9)+IF(AF86="",0,$G$9)+IF(AH86="",0,$G$9)</f>
        <v>45</v>
      </c>
      <c r="AM86" s="23">
        <f>AJ86/AL86</f>
        <v>6.2444444444444445</v>
      </c>
      <c r="AN86" s="54">
        <v>39</v>
      </c>
    </row>
    <row r="87" spans="1:40" ht="15" customHeight="1" x14ac:dyDescent="0.15">
      <c r="A87" s="138" t="s">
        <v>134</v>
      </c>
      <c r="B87" s="138" t="s">
        <v>180</v>
      </c>
      <c r="C87" s="50">
        <f>+G87+I87+K87+M87+O87+Q87+S87+U87+W87+Y87+AA87+AC87+AE87+AG87+AI87</f>
        <v>122.5</v>
      </c>
      <c r="D87" s="21">
        <f>+C87/E87</f>
        <v>122.5</v>
      </c>
      <c r="E87" s="20">
        <f>COUNTA(F87,H87,J87,L87,N87,P87,R87,T87,V87,X87,Z87,AB87,AD87,AF87,AH87)</f>
        <v>1</v>
      </c>
      <c r="F87" s="37">
        <v>57</v>
      </c>
      <c r="G87" s="28">
        <v>122.5</v>
      </c>
      <c r="H87" s="35"/>
      <c r="I87" s="28"/>
      <c r="J87" s="35"/>
      <c r="K87" s="28"/>
      <c r="L87" s="35"/>
      <c r="M87" s="28"/>
      <c r="N87" s="35"/>
      <c r="O87" s="28"/>
      <c r="P87" s="35"/>
      <c r="Q87" s="28"/>
      <c r="R87" s="35"/>
      <c r="S87" s="28"/>
      <c r="T87" s="35"/>
      <c r="U87" s="28"/>
      <c r="V87" s="35"/>
      <c r="W87" s="28"/>
      <c r="X87" s="35"/>
      <c r="Y87" s="28"/>
      <c r="Z87" s="91"/>
      <c r="AA87" s="82"/>
      <c r="AB87" s="91"/>
      <c r="AC87" s="82"/>
      <c r="AD87" s="91"/>
      <c r="AE87" s="82"/>
      <c r="AF87" s="91"/>
      <c r="AG87" s="82"/>
      <c r="AH87" s="91"/>
      <c r="AI87" s="82"/>
      <c r="AJ87" s="26">
        <f>F87+H87+J87+L87+N87+P87+R87+T87+V87+X87+Z87+AB87+AD87+AF87+AH87</f>
        <v>57</v>
      </c>
      <c r="AK87" s="23">
        <f>+AJ87/E87</f>
        <v>57</v>
      </c>
      <c r="AL87" s="22">
        <f>IF(F87="",0,$G$9)+IF(H87="",0,$G$9)+IF(J87="",0,$G$9)+IF(L87="",0,$G$9)+IF(N87="",0,$G$9)+IF(P87="",0,$G$9)+IF(R87="",0,$G$9)+IF(T87="",0,$G$9)+IF(V87="",0,$G$9)+IF(X87="",0,$G$9)+IF(Z87="",0,$G$9)+IF(AB87="",0,$G$9)+IF(AD87="",0,$G$9)+IF(AF87="",0,$G$9)+IF(AH87="",0,$G$9)</f>
        <v>9</v>
      </c>
      <c r="AM87" s="23">
        <f>AJ87/AL87</f>
        <v>6.333333333333333</v>
      </c>
      <c r="AN87" s="54">
        <v>40</v>
      </c>
    </row>
    <row r="88" spans="1:40" ht="15" customHeight="1" x14ac:dyDescent="0.15">
      <c r="A88" s="125" t="s">
        <v>440</v>
      </c>
      <c r="B88" s="125" t="s">
        <v>441</v>
      </c>
      <c r="C88" s="50">
        <f>+G88+I88+K88+M88+O88+Q88+S88+U88+W88+Y88+AA88+AC88+AE88+AG88+AI88</f>
        <v>105</v>
      </c>
      <c r="D88" s="21">
        <f>+C88/E88</f>
        <v>105</v>
      </c>
      <c r="E88" s="20">
        <f>COUNTA(F88,H88,J88,L88,N88,P88,R88,T88,V88,X88,Z88,AB88,AD88,AF88,AH88)</f>
        <v>1</v>
      </c>
      <c r="F88" s="35"/>
      <c r="G88" s="28"/>
      <c r="H88" s="35"/>
      <c r="I88" s="28"/>
      <c r="J88" s="35"/>
      <c r="K88" s="28"/>
      <c r="L88" s="35"/>
      <c r="M88" s="28"/>
      <c r="N88" s="35"/>
      <c r="O88" s="28"/>
      <c r="P88" s="35"/>
      <c r="Q88" s="28"/>
      <c r="R88" s="35"/>
      <c r="S88" s="28"/>
      <c r="T88" s="35"/>
      <c r="U88" s="28"/>
      <c r="V88" s="35">
        <v>58</v>
      </c>
      <c r="W88" s="28">
        <v>105</v>
      </c>
      <c r="X88" s="35"/>
      <c r="Y88" s="28"/>
      <c r="Z88" s="91"/>
      <c r="AA88" s="82"/>
      <c r="AB88" s="91"/>
      <c r="AC88" s="82"/>
      <c r="AD88" s="91"/>
      <c r="AE88" s="82"/>
      <c r="AF88" s="91"/>
      <c r="AG88" s="82"/>
      <c r="AH88" s="91"/>
      <c r="AI88" s="82"/>
      <c r="AJ88" s="26">
        <f>F88+H88+J88+L88+N88+P88+R88+T88+V88+X88+Z88+AB88+AD88+AF88+AH88</f>
        <v>58</v>
      </c>
      <c r="AK88" s="23">
        <f>+AJ88/E88</f>
        <v>58</v>
      </c>
      <c r="AL88" s="22">
        <f>IF(F88="",0,$G$9)+IF(H88="",0,$G$9)+IF(J88="",0,$G$9)+IF(L88="",0,$G$9)+IF(N88="",0,$G$9)+IF(P88="",0,$G$9)+IF(R88="",0,$G$9)+IF(T88="",0,$G$9)+IF(V88="",0,$G$9)+IF(X88="",0,$G$9)+IF(Z88="",0,$G$9)+IF(AB88="",0,$G$9)+IF(AD88="",0,$G$9)+IF(AF88="",0,$G$9)+IF(AH88="",0,$G$9)</f>
        <v>9</v>
      </c>
      <c r="AM88" s="23">
        <f>AJ88/AL88</f>
        <v>6.4444444444444446</v>
      </c>
      <c r="AN88" s="54">
        <v>41</v>
      </c>
    </row>
    <row r="89" spans="1:40" ht="15" customHeight="1" x14ac:dyDescent="0.15">
      <c r="A89" s="262" t="s">
        <v>456</v>
      </c>
      <c r="B89" s="263" t="s">
        <v>474</v>
      </c>
      <c r="C89" s="50">
        <f>+G89+I89+K89+M89+O89+Q89+S89+U89+W89+Y89+AA89+AC89+AE89+AG89+AI89</f>
        <v>100</v>
      </c>
      <c r="D89" s="21">
        <f>+C89/E89</f>
        <v>100</v>
      </c>
      <c r="E89" s="20">
        <f>COUNTA(F89,H89,J89,L89,N89,P89,R89,T89,V89,X89,Z89,AB89,AD89,AF89,AH89)</f>
        <v>1</v>
      </c>
      <c r="F89" s="35"/>
      <c r="G89" s="28"/>
      <c r="H89" s="35"/>
      <c r="I89" s="28"/>
      <c r="J89" s="35"/>
      <c r="K89" s="28"/>
      <c r="L89" s="35"/>
      <c r="M89" s="28"/>
      <c r="N89" s="35"/>
      <c r="O89" s="28"/>
      <c r="P89" s="35"/>
      <c r="Q89" s="28"/>
      <c r="R89" s="35"/>
      <c r="S89" s="28"/>
      <c r="T89" s="35"/>
      <c r="U89" s="28"/>
      <c r="V89" s="35"/>
      <c r="W89" s="28"/>
      <c r="X89" s="35">
        <v>61</v>
      </c>
      <c r="Y89" s="28">
        <v>100</v>
      </c>
      <c r="Z89" s="91"/>
      <c r="AA89" s="82"/>
      <c r="AB89" s="91"/>
      <c r="AC89" s="82"/>
      <c r="AD89" s="91"/>
      <c r="AE89" s="82"/>
      <c r="AF89" s="91"/>
      <c r="AG89" s="82"/>
      <c r="AH89" s="91"/>
      <c r="AI89" s="82"/>
      <c r="AJ89" s="26">
        <f>F89+H89+J89+L89+N89+P89+R89+T89+V89+X89+Z89+AB89+AD89+AF89+AH89</f>
        <v>61</v>
      </c>
      <c r="AK89" s="23">
        <f>+AJ89/E89</f>
        <v>61</v>
      </c>
      <c r="AL89" s="22">
        <f>IF(F89="",0,$G$9)+IF(H89="",0,$G$9)+IF(J89="",0,$G$9)+IF(L89="",0,$G$9)+IF(N89="",0,$G$9)+IF(P89="",0,$G$9)+IF(R89="",0,$G$9)+IF(T89="",0,$G$9)+IF(V89="",0,$G$9)+IF(X89="",0,$G$9)+IF(Z89="",0,$G$9)+IF(AB89="",0,$G$9)+IF(AD89="",0,$G$9)+IF(AF89="",0,$G$9)+IF(AH89="",0,$G$9)</f>
        <v>9</v>
      </c>
      <c r="AM89" s="23">
        <f>AJ89/AL89</f>
        <v>6.7777777777777777</v>
      </c>
      <c r="AN89" s="54">
        <v>42</v>
      </c>
    </row>
    <row r="90" spans="1:40" ht="15" customHeight="1" x14ac:dyDescent="0.15">
      <c r="A90" s="189" t="s">
        <v>423</v>
      </c>
      <c r="B90" s="189" t="s">
        <v>424</v>
      </c>
      <c r="C90" s="50">
        <f>+G90+I90+K90+M90+O90+Q90+S90+U90+W90+Y90+AA90+AC90+AE90+AG90+AI90</f>
        <v>130</v>
      </c>
      <c r="D90" s="21">
        <f>+C90/E90</f>
        <v>130</v>
      </c>
      <c r="E90" s="20">
        <f>COUNTA(F90,H90,J90,L90,N90,P90,R90,T90,V90,X90,Z90,AB90,AD90,AF90,AH90)</f>
        <v>1</v>
      </c>
      <c r="F90" s="37"/>
      <c r="G90" s="28"/>
      <c r="H90" s="35"/>
      <c r="I90" s="28"/>
      <c r="J90" s="35"/>
      <c r="K90" s="28"/>
      <c r="L90" s="35"/>
      <c r="M90" s="28"/>
      <c r="N90" s="35"/>
      <c r="O90" s="28"/>
      <c r="P90" s="35"/>
      <c r="Q90" s="28"/>
      <c r="R90" s="35"/>
      <c r="S90" s="28"/>
      <c r="T90" s="35"/>
      <c r="U90" s="28"/>
      <c r="V90" s="35"/>
      <c r="W90" s="28"/>
      <c r="X90" s="35"/>
      <c r="Y90" s="28"/>
      <c r="Z90" s="91"/>
      <c r="AA90" s="82"/>
      <c r="AB90" s="91">
        <v>62</v>
      </c>
      <c r="AC90" s="82">
        <v>130</v>
      </c>
      <c r="AD90" s="91"/>
      <c r="AE90" s="82"/>
      <c r="AF90" s="91"/>
      <c r="AG90" s="82"/>
      <c r="AH90" s="91"/>
      <c r="AI90" s="82"/>
      <c r="AJ90" s="26">
        <f>F90+H90+J90+L90+N90+P90+R90+T90+V90+X90+Z90+AB90+AD90+AF90+AH90</f>
        <v>62</v>
      </c>
      <c r="AK90" s="23">
        <f>+AJ90/E90</f>
        <v>62</v>
      </c>
      <c r="AL90" s="22">
        <f>IF(F90="",0,$G$9)+IF(H90="",0,$G$9)+IF(J90="",0,$G$9)+IF(L90="",0,$G$9)+IF(N90="",0,$G$9)+IF(P90="",0,$G$9)+IF(R90="",0,$G$9)+IF(T90="",0,$G$9)+IF(V90="",0,$G$9)+IF(X90="",0,$G$9)+IF(Z90="",0,$G$9)+IF(AB90="",0,$G$9)+IF(AD90="",0,$G$9)+IF(AF90="",0,$G$9)+IF(AH90="",0,$G$9)</f>
        <v>9</v>
      </c>
      <c r="AM90" s="23">
        <f>AJ90/AL90</f>
        <v>6.8888888888888893</v>
      </c>
      <c r="AN90" s="54">
        <v>43</v>
      </c>
    </row>
    <row r="91" spans="1:40" ht="15" customHeight="1" x14ac:dyDescent="0.15">
      <c r="A91" s="235" t="s">
        <v>570</v>
      </c>
      <c r="B91" s="235" t="s">
        <v>325</v>
      </c>
      <c r="C91" s="50">
        <f>+G91+I91+K91+M91+O91+Q91+S91+U91+W91+Y91+AA91+AC91+AE91+AG91+AI91</f>
        <v>80</v>
      </c>
      <c r="D91" s="21">
        <f>+C91/E91</f>
        <v>80</v>
      </c>
      <c r="E91" s="20">
        <f>COUNTA(F91,H91,J91,L91,N91,P91,R91,T91,V91,X91,Z91,AB91,AD91,AF91,AH91)</f>
        <v>1</v>
      </c>
      <c r="F91" s="35"/>
      <c r="G91" s="28"/>
      <c r="H91" s="35"/>
      <c r="I91" s="28"/>
      <c r="J91" s="35"/>
      <c r="K91" s="28"/>
      <c r="L91" s="35"/>
      <c r="M91" s="28"/>
      <c r="N91" s="35"/>
      <c r="O91" s="28"/>
      <c r="P91" s="35"/>
      <c r="Q91" s="28"/>
      <c r="R91" s="35"/>
      <c r="S91" s="28"/>
      <c r="T91" s="35"/>
      <c r="U91" s="28"/>
      <c r="V91" s="35"/>
      <c r="W91" s="28"/>
      <c r="X91" s="35"/>
      <c r="Y91" s="28"/>
      <c r="Z91" s="91"/>
      <c r="AA91" s="82"/>
      <c r="AB91" s="91"/>
      <c r="AC91" s="82"/>
      <c r="AD91" s="91"/>
      <c r="AE91" s="82"/>
      <c r="AF91" s="91">
        <v>62</v>
      </c>
      <c r="AG91" s="82">
        <v>80</v>
      </c>
      <c r="AH91" s="91"/>
      <c r="AI91" s="82"/>
      <c r="AJ91" s="26">
        <f>F91+H91+J91+L91+N91+P91+R91+T91+V91+X91+Z91+AB91+AD91+AF91+AH91</f>
        <v>62</v>
      </c>
      <c r="AK91" s="23">
        <f>+AJ91/E91</f>
        <v>62</v>
      </c>
      <c r="AL91" s="22">
        <f>IF(F91="",0,$G$9)+IF(H91="",0,$G$9)+IF(J91="",0,$G$9)+IF(L91="",0,$G$9)+IF(N91="",0,$G$9)+IF(P91="",0,$G$9)+IF(R91="",0,$G$9)+IF(T91="",0,$G$9)+IF(V91="",0,$G$9)+IF(X91="",0,$G$9)+IF(Z91="",0,$G$9)+IF(AB91="",0,$G$9)+IF(AD91="",0,$G$9)+IF(AF91="",0,$G$9)+IF(AH91="",0,$G$9)</f>
        <v>9</v>
      </c>
      <c r="AM91" s="23">
        <f>AJ91/AL91</f>
        <v>6.8888888888888893</v>
      </c>
      <c r="AN91" s="54">
        <v>44</v>
      </c>
    </row>
    <row r="92" spans="1:40" ht="15" customHeight="1" x14ac:dyDescent="0.15">
      <c r="A92" s="147" t="s">
        <v>115</v>
      </c>
      <c r="B92" s="147" t="s">
        <v>277</v>
      </c>
      <c r="C92" s="50">
        <f>+G92+I92+K92+M92+O92+Q92+S92+U92+W92+Y92+AA92+AC92+AE92+AG92+AI92</f>
        <v>195</v>
      </c>
      <c r="D92" s="21">
        <f>+C92/E92</f>
        <v>97.5</v>
      </c>
      <c r="E92" s="20">
        <f>COUNTA(F92,H92,J92,L92,N92,P92,R92,T92,V92,X92,Z92,AB92,AD92,AF92,AH92)</f>
        <v>2</v>
      </c>
      <c r="F92" s="35"/>
      <c r="G92" s="28"/>
      <c r="H92" s="35"/>
      <c r="I92" s="28"/>
      <c r="J92" s="35"/>
      <c r="K92" s="28"/>
      <c r="L92" s="35">
        <v>66</v>
      </c>
      <c r="M92" s="28">
        <v>90</v>
      </c>
      <c r="N92" s="35"/>
      <c r="O92" s="28"/>
      <c r="P92" s="35">
        <v>60</v>
      </c>
      <c r="Q92" s="28">
        <v>105</v>
      </c>
      <c r="R92" s="35"/>
      <c r="S92" s="28"/>
      <c r="T92" s="35"/>
      <c r="U92" s="28"/>
      <c r="V92" s="35"/>
      <c r="W92" s="28"/>
      <c r="X92" s="35"/>
      <c r="Y92" s="28"/>
      <c r="Z92" s="91"/>
      <c r="AA92" s="82"/>
      <c r="AB92" s="91"/>
      <c r="AC92" s="82"/>
      <c r="AD92" s="91"/>
      <c r="AE92" s="82"/>
      <c r="AF92" s="91"/>
      <c r="AG92" s="82"/>
      <c r="AH92" s="91"/>
      <c r="AI92" s="82"/>
      <c r="AJ92" s="26">
        <f>F92+H92+J92+L92+N92+P92+R92+T92+V92+X92+Z92+AB92+AD92+AF92+AH92</f>
        <v>126</v>
      </c>
      <c r="AK92" s="23">
        <f>+AJ92/E92</f>
        <v>63</v>
      </c>
      <c r="AL92" s="22">
        <f>IF(F92="",0,$G$9)+IF(H92="",0,$G$9)+IF(J92="",0,$G$9)+IF(L92="",0,$G$9)+IF(N92="",0,$G$9)+IF(P92="",0,$G$9)+IF(R92="",0,$G$9)+IF(T92="",0,$G$9)+IF(V92="",0,$G$9)+IF(X92="",0,$G$9)+IF(Z92="",0,$G$9)+IF(AB92="",0,$G$9)+IF(AD92="",0,$G$9)+IF(AF92="",0,$G$9)+IF(AH92="",0,$G$9)</f>
        <v>18</v>
      </c>
      <c r="AM92" s="23">
        <f>AJ92/AL92</f>
        <v>7</v>
      </c>
      <c r="AN92" s="54">
        <v>45</v>
      </c>
    </row>
    <row r="93" spans="1:40" ht="15" customHeight="1" x14ac:dyDescent="0.15">
      <c r="A93" s="311" t="s">
        <v>181</v>
      </c>
      <c r="B93" s="311" t="s">
        <v>100</v>
      </c>
      <c r="C93" s="50">
        <f>+G93+I93+K93+M93+O93+Q93+S93+U93+W93+Y93+AA93+AC93+AE93+AG93+AI93</f>
        <v>110</v>
      </c>
      <c r="D93" s="21">
        <f>+C93/E93</f>
        <v>110</v>
      </c>
      <c r="E93" s="20">
        <f>COUNTA(F93,H93,J93,L93,N93,P93,R93,T93,V93,X93,Z93,AB93,AD93,AF93,AH93)</f>
        <v>1</v>
      </c>
      <c r="F93" s="35">
        <v>63</v>
      </c>
      <c r="G93" s="28">
        <v>110</v>
      </c>
      <c r="H93" s="35"/>
      <c r="I93" s="28"/>
      <c r="J93" s="35"/>
      <c r="K93" s="28"/>
      <c r="L93" s="35"/>
      <c r="M93" s="28"/>
      <c r="N93" s="35"/>
      <c r="O93" s="28"/>
      <c r="P93" s="35"/>
      <c r="Q93" s="28"/>
      <c r="R93" s="35"/>
      <c r="S93" s="28"/>
      <c r="T93" s="35"/>
      <c r="U93" s="28"/>
      <c r="V93" s="35"/>
      <c r="W93" s="28"/>
      <c r="X93" s="35"/>
      <c r="Y93" s="28"/>
      <c r="Z93" s="91"/>
      <c r="AA93" s="82"/>
      <c r="AB93" s="91"/>
      <c r="AC93" s="82"/>
      <c r="AD93" s="91"/>
      <c r="AE93" s="82"/>
      <c r="AF93" s="91"/>
      <c r="AG93" s="82"/>
      <c r="AH93" s="91"/>
      <c r="AI93" s="82"/>
      <c r="AJ93" s="26">
        <f>F93+H93+J93+L93+N93+P93+R93+T93+V93+X93+Z93+AB93+AD93+AF93+AH93</f>
        <v>63</v>
      </c>
      <c r="AK93" s="23">
        <f>+AJ93/E93</f>
        <v>63</v>
      </c>
      <c r="AL93" s="22">
        <f>IF(F93="",0,$G$9)+IF(H93="",0,$G$9)+IF(J93="",0,$G$9)+IF(L93="",0,$G$9)+IF(N93="",0,$G$9)+IF(P93="",0,$G$9)+IF(R93="",0,$G$9)+IF(T93="",0,$G$9)+IF(V93="",0,$G$9)+IF(X93="",0,$G$9)+IF(Z93="",0,$G$9)+IF(AB93="",0,$G$9)+IF(AD93="",0,$G$9)+IF(AF93="",0,$G$9)+IF(AH93="",0,$G$9)</f>
        <v>9</v>
      </c>
      <c r="AM93" s="23">
        <f>AJ93/AL93</f>
        <v>7</v>
      </c>
      <c r="AN93" s="54">
        <v>46</v>
      </c>
    </row>
    <row r="94" spans="1:40" ht="15" customHeight="1" x14ac:dyDescent="0.15">
      <c r="A94" s="190" t="s">
        <v>528</v>
      </c>
      <c r="B94" s="190" t="s">
        <v>168</v>
      </c>
      <c r="C94" s="50">
        <f>+G94+I94+K94+M94+O94+Q94+S94+U94+W94+Y94+AA94+AC94+AE94+AG94+AI94</f>
        <v>260</v>
      </c>
      <c r="D94" s="21">
        <f>+C94/E94</f>
        <v>86.666666666666671</v>
      </c>
      <c r="E94" s="20">
        <f>COUNTA(F94,H94,J94,L94,N94,P94,R94,T94,V94,X94,Z94,AB94,AD94,AF94,AH94)</f>
        <v>3</v>
      </c>
      <c r="F94" s="35"/>
      <c r="G94" s="28"/>
      <c r="H94" s="35"/>
      <c r="I94" s="28"/>
      <c r="J94" s="35"/>
      <c r="K94" s="28"/>
      <c r="L94" s="35"/>
      <c r="M94" s="28"/>
      <c r="N94" s="35"/>
      <c r="O94" s="28"/>
      <c r="P94" s="35"/>
      <c r="Q94" s="28"/>
      <c r="R94" s="35"/>
      <c r="S94" s="28"/>
      <c r="T94" s="35"/>
      <c r="U94" s="28"/>
      <c r="V94" s="35"/>
      <c r="W94" s="28"/>
      <c r="X94" s="35"/>
      <c r="Y94" s="28"/>
      <c r="Z94" s="91"/>
      <c r="AA94" s="82"/>
      <c r="AB94" s="91"/>
      <c r="AC94" s="82"/>
      <c r="AD94" s="91">
        <v>63</v>
      </c>
      <c r="AE94" s="82">
        <v>110</v>
      </c>
      <c r="AF94" s="91">
        <v>65</v>
      </c>
      <c r="AG94" s="82">
        <v>75</v>
      </c>
      <c r="AH94" s="91">
        <v>68</v>
      </c>
      <c r="AI94" s="82">
        <v>75</v>
      </c>
      <c r="AJ94" s="26">
        <f>F94+H94+J94+L94+N94+P94+R94+T94+V94+X94+Z94+AB94+AD94+AF94+AH94</f>
        <v>196</v>
      </c>
      <c r="AK94" s="23">
        <f>+AJ94/E94</f>
        <v>65.333333333333329</v>
      </c>
      <c r="AL94" s="22">
        <f>IF(F94="",0,$G$9)+IF(H94="",0,$G$9)+IF(J94="",0,$G$9)+IF(L94="",0,$G$9)+IF(N94="",0,$G$9)+IF(P94="",0,$G$9)+IF(R94="",0,$G$9)+IF(T94="",0,$G$9)+IF(V94="",0,$G$9)+IF(X94="",0,$G$9)+IF(Z94="",0,$G$9)+IF(AB94="",0,$G$9)+IF(AD94="",0,$G$9)+IF(AF94="",0,$G$9)+IF(AH94="",0,$G$9)</f>
        <v>27</v>
      </c>
      <c r="AM94" s="23">
        <f>AJ94/AL94</f>
        <v>7.2592592592592595</v>
      </c>
      <c r="AN94" s="54">
        <v>47</v>
      </c>
    </row>
    <row r="95" spans="1:40" ht="15" customHeight="1" x14ac:dyDescent="0.15">
      <c r="A95" s="219" t="s">
        <v>469</v>
      </c>
      <c r="B95" s="219" t="s">
        <v>475</v>
      </c>
      <c r="C95" s="50">
        <f>+G95+I95+K95+M95+O95+Q95+S95+U95+W95+Y95+AA95+AC95+AE95+AG95+AI95</f>
        <v>195</v>
      </c>
      <c r="D95" s="21">
        <f>+C95/E95</f>
        <v>97.5</v>
      </c>
      <c r="E95" s="20">
        <f>COUNTA(F95,H95,J95,L95,N95,P95,R95,T95,V95,X95,Z95,AB95,AD95,AF95,AH95)</f>
        <v>2</v>
      </c>
      <c r="F95" s="35"/>
      <c r="G95" s="28"/>
      <c r="H95" s="35"/>
      <c r="I95" s="28"/>
      <c r="J95" s="35"/>
      <c r="K95" s="28"/>
      <c r="L95" s="35"/>
      <c r="M95" s="28"/>
      <c r="N95" s="35"/>
      <c r="O95" s="28"/>
      <c r="P95" s="35"/>
      <c r="Q95" s="28"/>
      <c r="R95" s="35"/>
      <c r="S95" s="28"/>
      <c r="T95" s="35"/>
      <c r="U95" s="28"/>
      <c r="V95" s="35"/>
      <c r="W95" s="28"/>
      <c r="X95" s="35">
        <v>69</v>
      </c>
      <c r="Y95" s="28">
        <v>95</v>
      </c>
      <c r="Z95" s="91">
        <v>62</v>
      </c>
      <c r="AA95" s="82">
        <v>100</v>
      </c>
      <c r="AB95" s="91"/>
      <c r="AC95" s="82"/>
      <c r="AD95" s="91"/>
      <c r="AE95" s="82"/>
      <c r="AF95" s="91"/>
      <c r="AG95" s="82"/>
      <c r="AH95" s="91"/>
      <c r="AI95" s="82"/>
      <c r="AJ95" s="26">
        <f>F95+H95+J95+L95+N95+P95+R95+T95+V95+X95+Z95+AB95+AD95+AF95+AH95</f>
        <v>131</v>
      </c>
      <c r="AK95" s="23">
        <f>+AJ95/E95</f>
        <v>65.5</v>
      </c>
      <c r="AL95" s="22">
        <f>IF(F95="",0,$G$9)+IF(H95="",0,$G$9)+IF(J95="",0,$G$9)+IF(L95="",0,$G$9)+IF(N95="",0,$G$9)+IF(P95="",0,$G$9)+IF(R95="",0,$G$9)+IF(T95="",0,$G$9)+IF(V95="",0,$G$9)+IF(X95="",0,$G$9)+IF(Z95="",0,$G$9)+IF(AB95="",0,$G$9)+IF(AD95="",0,$G$9)+IF(AF95="",0,$G$9)+IF(AH95="",0,$G$9)</f>
        <v>18</v>
      </c>
      <c r="AM95" s="23">
        <f>AJ95/AL95</f>
        <v>7.2777777777777777</v>
      </c>
      <c r="AN95" s="54">
        <v>48</v>
      </c>
    </row>
    <row r="96" spans="1:40" ht="15" customHeight="1" x14ac:dyDescent="0.15">
      <c r="A96" s="222" t="s">
        <v>529</v>
      </c>
      <c r="B96" s="222" t="s">
        <v>530</v>
      </c>
      <c r="C96" s="50">
        <f>+G96+I96+K96+M96+O96+Q96+S96+U96+W96+Y96+AA96+AC96+AE96+AG96+AI96</f>
        <v>185</v>
      </c>
      <c r="D96" s="21">
        <f>+C96/E96</f>
        <v>92.5</v>
      </c>
      <c r="E96" s="20">
        <f>COUNTA(F96,H96,J96,L96,N96,P96,R96,T96,V96,X96,Z96,AB96,AD96,AF96,AH96)</f>
        <v>2</v>
      </c>
      <c r="F96" s="35"/>
      <c r="G96" s="28"/>
      <c r="H96" s="35"/>
      <c r="I96" s="28"/>
      <c r="J96" s="35"/>
      <c r="K96" s="28"/>
      <c r="L96" s="35"/>
      <c r="M96" s="28"/>
      <c r="N96" s="35"/>
      <c r="O96" s="28"/>
      <c r="P96" s="35"/>
      <c r="Q96" s="28"/>
      <c r="R96" s="35"/>
      <c r="S96" s="28"/>
      <c r="T96" s="35"/>
      <c r="U96" s="28"/>
      <c r="V96" s="35"/>
      <c r="W96" s="28"/>
      <c r="X96" s="35"/>
      <c r="Y96" s="28"/>
      <c r="Z96" s="91"/>
      <c r="AA96" s="82"/>
      <c r="AB96" s="91"/>
      <c r="AC96" s="82"/>
      <c r="AD96" s="91">
        <v>68</v>
      </c>
      <c r="AE96" s="82">
        <v>105</v>
      </c>
      <c r="AF96" s="91"/>
      <c r="AG96" s="82"/>
      <c r="AH96" s="91">
        <v>67</v>
      </c>
      <c r="AI96" s="82">
        <v>80</v>
      </c>
      <c r="AJ96" s="26">
        <f>F96+H96+J96+L96+N96+P96+R96+T96+V96+X96+Z96+AB96+AD96+AF96+AH96</f>
        <v>135</v>
      </c>
      <c r="AK96" s="23">
        <f>+AJ96/E96</f>
        <v>67.5</v>
      </c>
      <c r="AL96" s="22">
        <f>IF(F96="",0,$G$9)+IF(H96="",0,$G$9)+IF(J96="",0,$G$9)+IF(L96="",0,$G$9)+IF(N96="",0,$G$9)+IF(P96="",0,$G$9)+IF(R96="",0,$G$9)+IF(T96="",0,$G$9)+IF(V96="",0,$G$9)+IF(X96="",0,$G$9)+IF(Z96="",0,$G$9)+IF(AB96="",0,$G$9)+IF(AD96="",0,$G$9)+IF(AF96="",0,$G$9)+IF(AH96="",0,$G$9)</f>
        <v>18</v>
      </c>
      <c r="AM96" s="23">
        <f>AJ96/AL96</f>
        <v>7.5</v>
      </c>
      <c r="AN96" s="54">
        <v>49</v>
      </c>
    </row>
    <row r="97" spans="1:40" ht="15" customHeight="1" x14ac:dyDescent="0.15">
      <c r="A97" s="190" t="s">
        <v>222</v>
      </c>
      <c r="B97" s="190" t="s">
        <v>517</v>
      </c>
      <c r="C97" s="50">
        <f>+G97+I97+K97+M97+O97+Q97+S97+U97+W97+Y97+AA97+AC97+AE97+AG97+AI97</f>
        <v>195</v>
      </c>
      <c r="D97" s="21">
        <f>+C97/E97</f>
        <v>97.5</v>
      </c>
      <c r="E97" s="20">
        <f>COUNTA(F97,H97,J97,L97,N97,P97,R97,T97,V97,X97,Z97,AB97,AD97,AF97,AH97)</f>
        <v>2</v>
      </c>
      <c r="F97" s="37"/>
      <c r="G97" s="28"/>
      <c r="H97" s="35"/>
      <c r="I97" s="28"/>
      <c r="J97" s="35"/>
      <c r="K97" s="28"/>
      <c r="L97" s="35"/>
      <c r="M97" s="28"/>
      <c r="N97" s="35"/>
      <c r="O97" s="28"/>
      <c r="P97" s="35"/>
      <c r="Q97" s="28"/>
      <c r="R97" s="35"/>
      <c r="S97" s="28"/>
      <c r="T97" s="35"/>
      <c r="U97" s="28"/>
      <c r="V97" s="35"/>
      <c r="W97" s="28"/>
      <c r="X97" s="35"/>
      <c r="Y97" s="28"/>
      <c r="Z97" s="91"/>
      <c r="AA97" s="82"/>
      <c r="AB97" s="91">
        <v>72</v>
      </c>
      <c r="AC97" s="82">
        <v>125</v>
      </c>
      <c r="AD97" s="91"/>
      <c r="AE97" s="82"/>
      <c r="AF97" s="91">
        <v>68</v>
      </c>
      <c r="AG97" s="82">
        <v>70</v>
      </c>
      <c r="AH97" s="91"/>
      <c r="AI97" s="82"/>
      <c r="AJ97" s="26">
        <f>F97+H97+J97+L97+N97+P97+R97+T97+V97+X97+Z97+AB97+AD97+AF97+AH97</f>
        <v>140</v>
      </c>
      <c r="AK97" s="23">
        <f>+AJ97/E97</f>
        <v>70</v>
      </c>
      <c r="AL97" s="22">
        <f>IF(F97="",0,$G$9)+IF(H97="",0,$G$9)+IF(J97="",0,$G$9)+IF(L97="",0,$G$9)+IF(N97="",0,$G$9)+IF(P97="",0,$G$9)+IF(R97="",0,$G$9)+IF(T97="",0,$G$9)+IF(V97="",0,$G$9)+IF(X97="",0,$G$9)+IF(Z97="",0,$G$9)+IF(AB97="",0,$G$9)+IF(AD97="",0,$G$9)+IF(AF97="",0,$G$9)+IF(AH97="",0,$G$9)</f>
        <v>18</v>
      </c>
      <c r="AM97" s="23">
        <f>AJ97/AL97</f>
        <v>7.7777777777777777</v>
      </c>
      <c r="AN97" s="54">
        <v>50</v>
      </c>
    </row>
    <row r="98" spans="1:40" ht="15" customHeight="1" x14ac:dyDescent="0.15">
      <c r="A98" s="2"/>
      <c r="B98" s="2"/>
      <c r="F98" s="94"/>
      <c r="G98" s="98"/>
      <c r="H98" s="94"/>
      <c r="I98" s="98"/>
      <c r="J98" s="94"/>
      <c r="K98" s="98"/>
      <c r="L98" s="94"/>
      <c r="M98" s="98"/>
      <c r="N98" s="94"/>
      <c r="O98" s="98"/>
      <c r="P98" s="94"/>
      <c r="Q98" s="98"/>
      <c r="R98" s="94"/>
      <c r="S98" s="98"/>
      <c r="T98" s="94"/>
      <c r="U98" s="98"/>
      <c r="V98" s="94"/>
      <c r="W98" s="98"/>
      <c r="X98" s="94"/>
      <c r="Y98" s="98"/>
      <c r="Z98" s="94"/>
      <c r="AA98" s="98"/>
      <c r="AB98" s="94"/>
      <c r="AC98" s="98"/>
      <c r="AD98" s="94"/>
      <c r="AE98" s="98"/>
      <c r="AF98" s="94"/>
      <c r="AG98" s="98"/>
      <c r="AH98" s="94"/>
      <c r="AI98" s="98"/>
      <c r="AJ98" s="57"/>
      <c r="AK98" s="56"/>
      <c r="AL98" s="57"/>
      <c r="AM98" s="56"/>
      <c r="AN98" s="103"/>
    </row>
    <row r="99" spans="1:40" ht="15" customHeight="1" x14ac:dyDescent="0.15">
      <c r="A99" s="2"/>
      <c r="B99" s="2"/>
      <c r="F99" s="94"/>
      <c r="G99" s="69"/>
      <c r="I99" s="69"/>
      <c r="K99" s="69"/>
      <c r="M99" s="69"/>
      <c r="N99" s="75"/>
      <c r="O99" s="98"/>
      <c r="P99" s="94"/>
      <c r="Q99" s="98"/>
      <c r="R99" s="94"/>
      <c r="S99" s="98"/>
      <c r="T99" s="94"/>
      <c r="U99" s="98"/>
      <c r="V99" s="94"/>
      <c r="W99" s="98"/>
      <c r="X99" s="94"/>
      <c r="Y99" s="98"/>
      <c r="Z99" s="94"/>
      <c r="AA99" s="98"/>
      <c r="AB99" s="94"/>
      <c r="AC99" s="98"/>
      <c r="AD99" s="94"/>
      <c r="AE99" s="98"/>
      <c r="AF99" s="94"/>
      <c r="AG99" s="98"/>
      <c r="AH99" s="94"/>
      <c r="AI99" s="98"/>
      <c r="AJ99" s="57"/>
      <c r="AK99" s="56"/>
      <c r="AL99" s="57"/>
      <c r="AM99" s="56"/>
      <c r="AN99" s="103"/>
    </row>
    <row r="100" spans="1:40" ht="15" customHeight="1" thickBot="1" x14ac:dyDescent="0.2">
      <c r="A100" s="47"/>
      <c r="B100" s="47"/>
      <c r="G100" s="69"/>
      <c r="I100" s="69"/>
      <c r="K100" s="69"/>
      <c r="M100" s="69"/>
      <c r="O100" s="69"/>
      <c r="Q100" s="69"/>
      <c r="S100" s="69"/>
      <c r="U100" s="69"/>
      <c r="W100" s="69"/>
      <c r="Y100" s="69"/>
      <c r="AA100" s="69"/>
      <c r="AC100" s="69"/>
      <c r="AE100" s="69"/>
      <c r="AG100" s="69"/>
      <c r="AI100" s="69"/>
      <c r="AJ100" s="57"/>
      <c r="AK100" s="56"/>
      <c r="AL100" s="57"/>
      <c r="AM100" s="56"/>
      <c r="AN100" s="58"/>
    </row>
    <row r="101" spans="1:40" ht="15" customHeight="1" thickBot="1" x14ac:dyDescent="0.2">
      <c r="A101" s="8" t="s">
        <v>4</v>
      </c>
      <c r="B101" s="9"/>
      <c r="C101" s="268" t="s">
        <v>0</v>
      </c>
      <c r="D101" s="10" t="s">
        <v>6</v>
      </c>
      <c r="E101" s="115" t="s">
        <v>7</v>
      </c>
      <c r="F101" s="117">
        <v>44836</v>
      </c>
      <c r="G101" s="116"/>
      <c r="H101" s="88" t="s">
        <v>199</v>
      </c>
      <c r="I101" s="118"/>
      <c r="J101" s="119" t="s">
        <v>237</v>
      </c>
      <c r="K101" s="120"/>
      <c r="L101" s="119" t="s">
        <v>263</v>
      </c>
      <c r="M101" s="120"/>
      <c r="N101" s="119" t="s">
        <v>302</v>
      </c>
      <c r="O101" s="120"/>
      <c r="P101" s="119" t="s">
        <v>328</v>
      </c>
      <c r="Q101" s="120"/>
      <c r="R101" s="121" t="s">
        <v>369</v>
      </c>
      <c r="S101" s="120"/>
      <c r="T101" s="184" t="s">
        <v>387</v>
      </c>
      <c r="U101" s="124"/>
      <c r="V101" s="206" t="s">
        <v>433</v>
      </c>
      <c r="W101" s="196"/>
      <c r="X101" s="206" t="s">
        <v>468</v>
      </c>
      <c r="Y101" s="116"/>
      <c r="Z101" s="206" t="s">
        <v>494</v>
      </c>
      <c r="AA101" s="116"/>
      <c r="AB101" s="206" t="s">
        <v>514</v>
      </c>
      <c r="AC101" s="116"/>
      <c r="AD101" s="206" t="s">
        <v>523</v>
      </c>
      <c r="AE101" s="116"/>
      <c r="AF101" s="119" t="s">
        <v>548</v>
      </c>
      <c r="AG101" s="116"/>
      <c r="AH101" s="119" t="s">
        <v>548</v>
      </c>
      <c r="AI101" s="116"/>
      <c r="AJ101" s="270" t="s">
        <v>11</v>
      </c>
      <c r="AK101" s="272" t="s">
        <v>12</v>
      </c>
      <c r="AL101" s="11" t="s">
        <v>13</v>
      </c>
      <c r="AM101" s="274" t="s">
        <v>14</v>
      </c>
      <c r="AN101" s="77" t="s">
        <v>15</v>
      </c>
    </row>
    <row r="102" spans="1:40" ht="25" customHeight="1" thickBot="1" x14ac:dyDescent="0.2">
      <c r="A102" s="12" t="s">
        <v>92</v>
      </c>
      <c r="B102" s="13" t="s">
        <v>93</v>
      </c>
      <c r="C102" s="269"/>
      <c r="D102" s="14" t="s">
        <v>0</v>
      </c>
      <c r="E102" s="15" t="s">
        <v>8</v>
      </c>
      <c r="F102" s="16" t="s">
        <v>174</v>
      </c>
      <c r="G102" s="17">
        <v>9</v>
      </c>
      <c r="H102" s="87" t="s">
        <v>200</v>
      </c>
      <c r="I102" s="17">
        <v>9</v>
      </c>
      <c r="J102" s="87" t="s">
        <v>236</v>
      </c>
      <c r="K102" s="17">
        <v>9</v>
      </c>
      <c r="L102" s="87" t="s">
        <v>264</v>
      </c>
      <c r="M102" s="17">
        <v>9</v>
      </c>
      <c r="N102" s="87" t="s">
        <v>303</v>
      </c>
      <c r="O102" s="17">
        <v>9</v>
      </c>
      <c r="P102" s="87" t="s">
        <v>329</v>
      </c>
      <c r="Q102" s="17">
        <v>9</v>
      </c>
      <c r="R102" s="111" t="s">
        <v>174</v>
      </c>
      <c r="S102" s="17">
        <v>9</v>
      </c>
      <c r="T102" s="123" t="s">
        <v>388</v>
      </c>
      <c r="U102" s="17">
        <v>9</v>
      </c>
      <c r="V102" s="123" t="s">
        <v>434</v>
      </c>
      <c r="W102" s="17">
        <v>9</v>
      </c>
      <c r="X102" s="216" t="s">
        <v>467</v>
      </c>
      <c r="Y102" s="215">
        <v>9</v>
      </c>
      <c r="Z102" s="216" t="s">
        <v>264</v>
      </c>
      <c r="AA102" s="215">
        <v>9</v>
      </c>
      <c r="AB102" s="216" t="s">
        <v>515</v>
      </c>
      <c r="AC102" s="215">
        <v>9</v>
      </c>
      <c r="AD102" s="216" t="s">
        <v>522</v>
      </c>
      <c r="AE102" s="215">
        <v>9</v>
      </c>
      <c r="AF102" s="216" t="s">
        <v>547</v>
      </c>
      <c r="AG102" s="215">
        <v>9</v>
      </c>
      <c r="AH102" s="216" t="s">
        <v>576</v>
      </c>
      <c r="AI102" s="215">
        <v>9</v>
      </c>
      <c r="AJ102" s="276"/>
      <c r="AK102" s="273"/>
      <c r="AL102" s="18"/>
      <c r="AM102" s="275"/>
      <c r="AN102" s="78"/>
    </row>
    <row r="103" spans="1:40" ht="14" customHeight="1" x14ac:dyDescent="0.15">
      <c r="A103" s="190" t="s">
        <v>288</v>
      </c>
      <c r="B103" s="190" t="s">
        <v>24</v>
      </c>
      <c r="C103" s="50">
        <f>+G103+I103+K103+M103+O103+Q103+S103+U103+W103+Y103+AA103+AC103+AE103+AG103+AI103</f>
        <v>338.33000000000004</v>
      </c>
      <c r="D103" s="21">
        <f t="shared" ref="D103:D134" si="0">+C103/E103</f>
        <v>169.16500000000002</v>
      </c>
      <c r="E103" s="20">
        <f>COUNTA(F103,H103,J103,L103,N103,Q103,S103,U103,W103,Y103,AA103,AC103,AE103,AG103,AI103)</f>
        <v>2</v>
      </c>
      <c r="F103" s="37"/>
      <c r="G103" s="34"/>
      <c r="H103" s="91"/>
      <c r="I103" s="85"/>
      <c r="J103" s="91"/>
      <c r="K103" s="85"/>
      <c r="L103" s="91"/>
      <c r="M103" s="85"/>
      <c r="N103" s="39"/>
      <c r="O103" s="82"/>
      <c r="P103" s="91"/>
      <c r="Q103" s="82"/>
      <c r="R103" s="91"/>
      <c r="S103" s="82"/>
      <c r="T103" s="91"/>
      <c r="U103" s="82"/>
      <c r="V103" s="91"/>
      <c r="W103" s="82"/>
      <c r="X103" s="91"/>
      <c r="Y103" s="82"/>
      <c r="Z103" s="91"/>
      <c r="AA103" s="82"/>
      <c r="AB103" s="91"/>
      <c r="AC103" s="82"/>
      <c r="AD103" s="91"/>
      <c r="AE103" s="82"/>
      <c r="AF103" s="91">
        <v>37</v>
      </c>
      <c r="AG103" s="82">
        <v>183.33</v>
      </c>
      <c r="AH103" s="91">
        <v>41</v>
      </c>
      <c r="AI103" s="82">
        <v>155</v>
      </c>
      <c r="AJ103" s="26">
        <f>F103+H103+J103+L103+N103+P103+R103+T103+V103+X103+Z103+AB103+AD103+AF103+AH103</f>
        <v>78</v>
      </c>
      <c r="AK103" s="23">
        <f t="shared" ref="AK103:AK166" si="1">+AJ103/E103</f>
        <v>39</v>
      </c>
      <c r="AL103" s="22">
        <f>IF(F103="",0,$G$9)+IF(H103="",0,$G$9)+IF(J103="",0,$G$9)+IF(L103="",0,$G$9)+IF(N103="",0,$G$9)+IF(P103="",0,$G$9)+IF(R103="",0,$G$9)+IF(T103="",0,$G$9)+IF(V103="",0,$G$9)+IF(X103="",0,$G$9)+IF(Z103="",0,$G$9)+IF(AB103="",0,$G$9)+IF(AD103="",0,$G$9)+IF(AF103="",0,$G$9)+IF(AH103="",0,$G$9)</f>
        <v>18</v>
      </c>
      <c r="AM103" s="23">
        <f t="shared" ref="AM103:AM166" si="2">AJ103/AL103</f>
        <v>4.333333333333333</v>
      </c>
      <c r="AN103" s="54">
        <v>1</v>
      </c>
    </row>
    <row r="104" spans="1:40" ht="14" customHeight="1" x14ac:dyDescent="0.15">
      <c r="A104" s="43" t="s">
        <v>206</v>
      </c>
      <c r="B104" s="43" t="s">
        <v>207</v>
      </c>
      <c r="C104" s="50">
        <f t="shared" ref="C104:C167" si="3">+G104+I104+K104+M104+O104+Q104+S104+U104+W104+Y104+AA104+AC104+AE104+AG104+AI104</f>
        <v>2349.33</v>
      </c>
      <c r="D104" s="21">
        <f t="shared" si="0"/>
        <v>180.71769230769229</v>
      </c>
      <c r="E104" s="20">
        <f t="shared" ref="E104:E167" si="4">COUNTA(F104,H104,J104,L104,N104,Q104,S104,U104,W104,Y104,AA104,AC104,AE104,AG104,AI104)</f>
        <v>13</v>
      </c>
      <c r="F104" s="35"/>
      <c r="G104" s="29"/>
      <c r="H104" s="91">
        <v>43</v>
      </c>
      <c r="I104" s="85">
        <v>165</v>
      </c>
      <c r="J104" s="91"/>
      <c r="K104" s="85"/>
      <c r="L104" s="91">
        <v>43</v>
      </c>
      <c r="M104" s="85">
        <v>165</v>
      </c>
      <c r="N104" s="37">
        <v>41</v>
      </c>
      <c r="O104" s="82">
        <v>183.33</v>
      </c>
      <c r="P104" s="91">
        <v>39</v>
      </c>
      <c r="Q104" s="82">
        <v>171.67</v>
      </c>
      <c r="R104" s="229">
        <v>34</v>
      </c>
      <c r="S104" s="82">
        <v>200</v>
      </c>
      <c r="T104" s="91">
        <v>39</v>
      </c>
      <c r="U104" s="82">
        <v>180</v>
      </c>
      <c r="V104" s="91">
        <v>39</v>
      </c>
      <c r="W104" s="82">
        <v>166</v>
      </c>
      <c r="X104" s="91">
        <v>36</v>
      </c>
      <c r="Y104" s="82">
        <v>200</v>
      </c>
      <c r="Z104" s="91">
        <v>39</v>
      </c>
      <c r="AA104" s="82">
        <v>175</v>
      </c>
      <c r="AB104" s="91">
        <v>39</v>
      </c>
      <c r="AC104" s="82">
        <v>200</v>
      </c>
      <c r="AD104" s="91">
        <v>39</v>
      </c>
      <c r="AE104" s="82">
        <v>180</v>
      </c>
      <c r="AF104" s="91">
        <v>37</v>
      </c>
      <c r="AG104" s="82">
        <v>183.33</v>
      </c>
      <c r="AH104" s="91">
        <v>37</v>
      </c>
      <c r="AI104" s="82">
        <v>180</v>
      </c>
      <c r="AJ104" s="26">
        <f t="shared" ref="AJ104:AJ167" si="5">F104+H104+J104+L104+N104+P104+R104+T104+V104+X104+Z104+AB104+AD104+AF104+AH104</f>
        <v>505</v>
      </c>
      <c r="AK104" s="23">
        <f t="shared" si="1"/>
        <v>38.846153846153847</v>
      </c>
      <c r="AL104" s="22">
        <f t="shared" ref="AL104:AL167" si="6">IF(F104="",0,$G$9)+IF(H104="",0,$G$9)+IF(J104="",0,$G$9)+IF(L104="",0,$G$9)+IF(N104="",0,$G$9)+IF(P104="",0,$G$9)+IF(R104="",0,$G$9)+IF(T104="",0,$G$9)+IF(V104="",0,$G$9)+IF(X104="",0,$G$9)+IF(Z104="",0,$G$9)+IF(AB104="",0,$G$9)+IF(AD104="",0,$G$9)+IF(AF104="",0,$G$9)+IF(AH104="",0,$G$9)</f>
        <v>117</v>
      </c>
      <c r="AM104" s="23">
        <f t="shared" si="2"/>
        <v>4.316239316239316</v>
      </c>
      <c r="AN104" s="54">
        <v>2</v>
      </c>
    </row>
    <row r="105" spans="1:40" ht="14" customHeight="1" x14ac:dyDescent="0.15">
      <c r="A105" s="3" t="s">
        <v>25</v>
      </c>
      <c r="B105" s="3" t="s">
        <v>26</v>
      </c>
      <c r="C105" s="50">
        <f t="shared" si="3"/>
        <v>2200.17</v>
      </c>
      <c r="D105" s="21">
        <f t="shared" si="0"/>
        <v>169.24384615384616</v>
      </c>
      <c r="E105" s="20">
        <f t="shared" si="4"/>
        <v>13</v>
      </c>
      <c r="F105" s="37">
        <v>40</v>
      </c>
      <c r="G105" s="29">
        <v>175</v>
      </c>
      <c r="H105" s="91">
        <v>42</v>
      </c>
      <c r="I105" s="85">
        <v>180</v>
      </c>
      <c r="J105" s="91"/>
      <c r="K105" s="85"/>
      <c r="L105" s="92">
        <v>41</v>
      </c>
      <c r="M105" s="84">
        <v>190</v>
      </c>
      <c r="N105" s="35">
        <v>44</v>
      </c>
      <c r="O105" s="82">
        <v>155</v>
      </c>
      <c r="P105" s="91">
        <v>39</v>
      </c>
      <c r="Q105" s="82">
        <v>171.67</v>
      </c>
      <c r="R105" s="91">
        <v>38</v>
      </c>
      <c r="S105" s="82">
        <v>162.5</v>
      </c>
      <c r="T105" s="91">
        <v>41</v>
      </c>
      <c r="U105" s="82">
        <v>167.5</v>
      </c>
      <c r="V105" s="91">
        <v>39</v>
      </c>
      <c r="W105" s="82">
        <v>166</v>
      </c>
      <c r="X105" s="91">
        <v>38</v>
      </c>
      <c r="Y105" s="82">
        <v>175</v>
      </c>
      <c r="Z105" s="91">
        <v>39</v>
      </c>
      <c r="AA105" s="82">
        <v>175</v>
      </c>
      <c r="AB105" s="91">
        <v>43</v>
      </c>
      <c r="AC105" s="82">
        <v>147.5</v>
      </c>
      <c r="AD105" s="91">
        <v>40</v>
      </c>
      <c r="AE105" s="82">
        <v>167.5</v>
      </c>
      <c r="AF105" s="91"/>
      <c r="AG105" s="82"/>
      <c r="AH105" s="91">
        <v>39</v>
      </c>
      <c r="AI105" s="82">
        <v>167.5</v>
      </c>
      <c r="AJ105" s="26">
        <f t="shared" si="5"/>
        <v>523</v>
      </c>
      <c r="AK105" s="23">
        <f t="shared" si="1"/>
        <v>40.230769230769234</v>
      </c>
      <c r="AL105" s="22">
        <f t="shared" si="6"/>
        <v>117</v>
      </c>
      <c r="AM105" s="23">
        <f t="shared" si="2"/>
        <v>4.4700854700854702</v>
      </c>
      <c r="AN105" s="54">
        <v>3</v>
      </c>
    </row>
    <row r="106" spans="1:40" ht="14" customHeight="1" x14ac:dyDescent="0.15">
      <c r="A106" s="43" t="s">
        <v>370</v>
      </c>
      <c r="B106" s="43" t="s">
        <v>371</v>
      </c>
      <c r="C106" s="50">
        <f t="shared" si="3"/>
        <v>945</v>
      </c>
      <c r="D106" s="21">
        <f t="shared" si="0"/>
        <v>157.5</v>
      </c>
      <c r="E106" s="20">
        <f t="shared" si="4"/>
        <v>6</v>
      </c>
      <c r="F106" s="35"/>
      <c r="G106" s="29"/>
      <c r="H106" s="35"/>
      <c r="I106" s="29"/>
      <c r="J106" s="91"/>
      <c r="K106" s="85"/>
      <c r="L106" s="91"/>
      <c r="M106" s="85"/>
      <c r="N106" s="91"/>
      <c r="O106" s="85"/>
      <c r="P106" s="91"/>
      <c r="Q106" s="82"/>
      <c r="R106" s="91">
        <v>37</v>
      </c>
      <c r="S106" s="82">
        <v>175</v>
      </c>
      <c r="T106" s="91"/>
      <c r="U106" s="82"/>
      <c r="V106" s="91">
        <v>42</v>
      </c>
      <c r="W106" s="82">
        <v>135</v>
      </c>
      <c r="X106" s="91">
        <v>38</v>
      </c>
      <c r="Y106" s="82">
        <v>175</v>
      </c>
      <c r="Z106" s="91">
        <v>42</v>
      </c>
      <c r="AA106" s="82">
        <v>145</v>
      </c>
      <c r="AB106" s="91">
        <v>41</v>
      </c>
      <c r="AC106" s="82">
        <v>180</v>
      </c>
      <c r="AD106" s="91"/>
      <c r="AE106" s="82"/>
      <c r="AF106" s="91">
        <v>43</v>
      </c>
      <c r="AG106" s="82">
        <v>135</v>
      </c>
      <c r="AH106" s="91"/>
      <c r="AI106" s="82"/>
      <c r="AJ106" s="26">
        <f t="shared" si="5"/>
        <v>243</v>
      </c>
      <c r="AK106" s="23">
        <f t="shared" si="1"/>
        <v>40.5</v>
      </c>
      <c r="AL106" s="22">
        <f t="shared" si="6"/>
        <v>54</v>
      </c>
      <c r="AM106" s="23">
        <f t="shared" si="2"/>
        <v>4.5</v>
      </c>
      <c r="AN106" s="54">
        <v>4</v>
      </c>
    </row>
    <row r="107" spans="1:40" ht="14" customHeight="1" x14ac:dyDescent="0.15">
      <c r="A107" s="43" t="s">
        <v>53</v>
      </c>
      <c r="B107" s="43" t="s">
        <v>55</v>
      </c>
      <c r="C107" s="50">
        <f t="shared" si="3"/>
        <v>2456</v>
      </c>
      <c r="D107" s="21">
        <f t="shared" si="0"/>
        <v>175.42857142857142</v>
      </c>
      <c r="E107" s="20">
        <f t="shared" si="4"/>
        <v>14</v>
      </c>
      <c r="F107" s="32">
        <v>39</v>
      </c>
      <c r="G107" s="24">
        <v>200</v>
      </c>
      <c r="H107" s="92">
        <v>40</v>
      </c>
      <c r="I107" s="84">
        <v>200</v>
      </c>
      <c r="J107" s="92">
        <v>40</v>
      </c>
      <c r="K107" s="84">
        <v>200</v>
      </c>
      <c r="L107" s="92">
        <v>41</v>
      </c>
      <c r="M107" s="84">
        <v>190</v>
      </c>
      <c r="N107" s="35">
        <v>43</v>
      </c>
      <c r="O107" s="82">
        <v>160</v>
      </c>
      <c r="P107" s="91">
        <v>37</v>
      </c>
      <c r="Q107" s="82">
        <v>200</v>
      </c>
      <c r="R107" s="91">
        <v>37</v>
      </c>
      <c r="S107" s="82">
        <v>175</v>
      </c>
      <c r="T107" s="91">
        <v>43</v>
      </c>
      <c r="U107" s="82">
        <v>160</v>
      </c>
      <c r="V107" s="91">
        <v>39</v>
      </c>
      <c r="W107" s="82">
        <v>166</v>
      </c>
      <c r="X107" s="91">
        <v>47</v>
      </c>
      <c r="Y107" s="82">
        <v>122.5</v>
      </c>
      <c r="Z107" s="91">
        <v>38</v>
      </c>
      <c r="AA107" s="82">
        <v>200</v>
      </c>
      <c r="AB107" s="91">
        <v>44</v>
      </c>
      <c r="AC107" s="82">
        <v>130</v>
      </c>
      <c r="AD107" s="91"/>
      <c r="AE107" s="82"/>
      <c r="AF107" s="91">
        <v>41</v>
      </c>
      <c r="AG107" s="82">
        <v>152.5</v>
      </c>
      <c r="AH107" s="91">
        <v>36</v>
      </c>
      <c r="AI107" s="82">
        <v>200</v>
      </c>
      <c r="AJ107" s="26">
        <f t="shared" si="5"/>
        <v>565</v>
      </c>
      <c r="AK107" s="23">
        <f t="shared" si="1"/>
        <v>40.357142857142854</v>
      </c>
      <c r="AL107" s="22">
        <f t="shared" si="6"/>
        <v>126</v>
      </c>
      <c r="AM107" s="23">
        <f t="shared" si="2"/>
        <v>4.4841269841269842</v>
      </c>
      <c r="AN107" s="54">
        <v>5</v>
      </c>
    </row>
    <row r="108" spans="1:40" ht="14" customHeight="1" x14ac:dyDescent="0.15">
      <c r="A108" s="6" t="s">
        <v>110</v>
      </c>
      <c r="B108" s="6" t="s">
        <v>208</v>
      </c>
      <c r="C108" s="50">
        <f t="shared" si="3"/>
        <v>1420</v>
      </c>
      <c r="D108" s="21">
        <f t="shared" si="0"/>
        <v>157.77777777777777</v>
      </c>
      <c r="E108" s="20">
        <f t="shared" si="4"/>
        <v>9</v>
      </c>
      <c r="F108" s="35"/>
      <c r="G108" s="29"/>
      <c r="H108" s="91">
        <v>43</v>
      </c>
      <c r="I108" s="85">
        <v>165</v>
      </c>
      <c r="J108" s="91"/>
      <c r="K108" s="85"/>
      <c r="L108" s="91"/>
      <c r="M108" s="85"/>
      <c r="N108" s="35"/>
      <c r="O108" s="85"/>
      <c r="P108" s="91">
        <v>42</v>
      </c>
      <c r="Q108" s="82">
        <v>137.5</v>
      </c>
      <c r="R108" s="91">
        <v>40</v>
      </c>
      <c r="S108" s="82">
        <v>155</v>
      </c>
      <c r="T108" s="91">
        <v>38</v>
      </c>
      <c r="U108" s="82">
        <v>200</v>
      </c>
      <c r="V108" s="91">
        <v>41</v>
      </c>
      <c r="W108" s="82">
        <v>145</v>
      </c>
      <c r="X108" s="91"/>
      <c r="Y108" s="82"/>
      <c r="Z108" s="91">
        <v>41</v>
      </c>
      <c r="AA108" s="82">
        <v>152.5</v>
      </c>
      <c r="AB108" s="91">
        <v>43</v>
      </c>
      <c r="AC108" s="82">
        <v>147.5</v>
      </c>
      <c r="AD108" s="91">
        <v>41</v>
      </c>
      <c r="AE108" s="82">
        <v>157.5</v>
      </c>
      <c r="AF108" s="91">
        <v>39</v>
      </c>
      <c r="AG108" s="82">
        <v>160</v>
      </c>
      <c r="AH108" s="91"/>
      <c r="AI108" s="82"/>
      <c r="AJ108" s="26">
        <f t="shared" si="5"/>
        <v>368</v>
      </c>
      <c r="AK108" s="23">
        <f t="shared" si="1"/>
        <v>40.888888888888886</v>
      </c>
      <c r="AL108" s="22">
        <f t="shared" si="6"/>
        <v>81</v>
      </c>
      <c r="AM108" s="23">
        <f t="shared" si="2"/>
        <v>4.5432098765432096</v>
      </c>
      <c r="AN108" s="54">
        <v>6</v>
      </c>
    </row>
    <row r="109" spans="1:40" ht="14" customHeight="1" x14ac:dyDescent="0.15">
      <c r="A109" s="260" t="s">
        <v>30</v>
      </c>
      <c r="B109" s="259" t="s">
        <v>31</v>
      </c>
      <c r="C109" s="50">
        <f t="shared" si="3"/>
        <v>1912.6599999999999</v>
      </c>
      <c r="D109" s="21">
        <f t="shared" si="0"/>
        <v>159.38833333333332</v>
      </c>
      <c r="E109" s="20">
        <f t="shared" si="4"/>
        <v>12</v>
      </c>
      <c r="F109" s="32">
        <v>44</v>
      </c>
      <c r="G109" s="24">
        <v>165</v>
      </c>
      <c r="H109" s="91">
        <v>43</v>
      </c>
      <c r="I109" s="85">
        <v>165</v>
      </c>
      <c r="J109" s="91"/>
      <c r="K109" s="85"/>
      <c r="L109" s="91">
        <v>42</v>
      </c>
      <c r="M109" s="85">
        <v>170</v>
      </c>
      <c r="N109" s="37">
        <v>41</v>
      </c>
      <c r="O109" s="82">
        <v>183.33</v>
      </c>
      <c r="P109" s="91">
        <v>41</v>
      </c>
      <c r="Q109" s="82">
        <v>150</v>
      </c>
      <c r="R109" s="91">
        <v>38</v>
      </c>
      <c r="S109" s="82">
        <v>162.5</v>
      </c>
      <c r="T109" s="91">
        <v>44</v>
      </c>
      <c r="U109" s="82">
        <v>155</v>
      </c>
      <c r="V109" s="91">
        <v>39</v>
      </c>
      <c r="W109" s="82">
        <v>166</v>
      </c>
      <c r="X109" s="91">
        <v>45</v>
      </c>
      <c r="Y109" s="82">
        <v>140</v>
      </c>
      <c r="Z109" s="91">
        <v>43</v>
      </c>
      <c r="AA109" s="82">
        <v>137.5</v>
      </c>
      <c r="AB109" s="91"/>
      <c r="AC109" s="82"/>
      <c r="AD109" s="91"/>
      <c r="AE109" s="82"/>
      <c r="AF109" s="91">
        <v>37</v>
      </c>
      <c r="AG109" s="82">
        <v>183.33</v>
      </c>
      <c r="AH109" s="91">
        <v>44</v>
      </c>
      <c r="AI109" s="82">
        <v>135</v>
      </c>
      <c r="AJ109" s="26">
        <f t="shared" si="5"/>
        <v>501</v>
      </c>
      <c r="AK109" s="23">
        <f t="shared" si="1"/>
        <v>41.75</v>
      </c>
      <c r="AL109" s="22">
        <f t="shared" si="6"/>
        <v>108</v>
      </c>
      <c r="AM109" s="23">
        <f t="shared" si="2"/>
        <v>4.6388888888888893</v>
      </c>
      <c r="AN109" s="54">
        <v>7</v>
      </c>
    </row>
    <row r="110" spans="1:40" ht="14" customHeight="1" x14ac:dyDescent="0.15">
      <c r="A110" s="244" t="s">
        <v>54</v>
      </c>
      <c r="B110" s="244" t="s">
        <v>23</v>
      </c>
      <c r="C110" s="50">
        <f t="shared" si="3"/>
        <v>1607.5</v>
      </c>
      <c r="D110" s="21">
        <f t="shared" si="0"/>
        <v>160.75</v>
      </c>
      <c r="E110" s="20">
        <f t="shared" si="4"/>
        <v>10</v>
      </c>
      <c r="F110" s="37">
        <v>40</v>
      </c>
      <c r="G110" s="29">
        <v>175</v>
      </c>
      <c r="H110" s="92">
        <v>49</v>
      </c>
      <c r="I110" s="84">
        <v>137.5</v>
      </c>
      <c r="J110" s="92"/>
      <c r="K110" s="84"/>
      <c r="L110" s="92"/>
      <c r="M110" s="84"/>
      <c r="N110" s="37">
        <v>45</v>
      </c>
      <c r="O110" s="82">
        <v>150</v>
      </c>
      <c r="P110" s="91">
        <v>42</v>
      </c>
      <c r="Q110" s="82">
        <v>137.5</v>
      </c>
      <c r="R110" s="91">
        <v>42</v>
      </c>
      <c r="S110" s="82">
        <v>142.5</v>
      </c>
      <c r="T110" s="91">
        <v>41</v>
      </c>
      <c r="U110" s="82">
        <v>167.5</v>
      </c>
      <c r="V110" s="91">
        <v>38</v>
      </c>
      <c r="W110" s="82">
        <v>200</v>
      </c>
      <c r="X110" s="91"/>
      <c r="Y110" s="82"/>
      <c r="Z110" s="91">
        <v>40</v>
      </c>
      <c r="AA110" s="82">
        <v>162.5</v>
      </c>
      <c r="AB110" s="91"/>
      <c r="AC110" s="82"/>
      <c r="AD110" s="91">
        <v>37</v>
      </c>
      <c r="AE110" s="82">
        <v>200</v>
      </c>
      <c r="AF110" s="91">
        <v>43</v>
      </c>
      <c r="AG110" s="82">
        <v>135</v>
      </c>
      <c r="AH110" s="91"/>
      <c r="AI110" s="82"/>
      <c r="AJ110" s="26">
        <f t="shared" si="5"/>
        <v>417</v>
      </c>
      <c r="AK110" s="23">
        <f t="shared" si="1"/>
        <v>41.7</v>
      </c>
      <c r="AL110" s="22">
        <f t="shared" si="6"/>
        <v>90</v>
      </c>
      <c r="AM110" s="23">
        <f t="shared" si="2"/>
        <v>4.6333333333333337</v>
      </c>
      <c r="AN110" s="54">
        <v>8</v>
      </c>
    </row>
    <row r="111" spans="1:40" ht="14" customHeight="1" x14ac:dyDescent="0.15">
      <c r="A111" s="209" t="s">
        <v>22</v>
      </c>
      <c r="B111" s="224" t="s">
        <v>129</v>
      </c>
      <c r="C111" s="50">
        <f t="shared" si="3"/>
        <v>165</v>
      </c>
      <c r="D111" s="21">
        <f t="shared" si="0"/>
        <v>165</v>
      </c>
      <c r="E111" s="20">
        <f t="shared" si="4"/>
        <v>1</v>
      </c>
      <c r="F111" s="37"/>
      <c r="G111" s="29"/>
      <c r="H111" s="35"/>
      <c r="I111" s="29"/>
      <c r="J111" s="91"/>
      <c r="K111" s="85"/>
      <c r="L111" s="91"/>
      <c r="M111" s="85"/>
      <c r="N111" s="39">
        <v>42</v>
      </c>
      <c r="O111" s="82">
        <v>165</v>
      </c>
      <c r="P111" s="91"/>
      <c r="Q111" s="82"/>
      <c r="R111" s="91"/>
      <c r="S111" s="82"/>
      <c r="T111" s="91"/>
      <c r="U111" s="82"/>
      <c r="V111" s="91"/>
      <c r="W111" s="82"/>
      <c r="X111" s="91"/>
      <c r="Y111" s="82"/>
      <c r="Z111" s="91"/>
      <c r="AA111" s="82"/>
      <c r="AB111" s="91"/>
      <c r="AC111" s="82"/>
      <c r="AD111" s="91"/>
      <c r="AE111" s="82"/>
      <c r="AF111" s="91"/>
      <c r="AG111" s="82"/>
      <c r="AH111" s="91"/>
      <c r="AI111" s="82"/>
      <c r="AJ111" s="26">
        <f t="shared" si="5"/>
        <v>42</v>
      </c>
      <c r="AK111" s="23">
        <f t="shared" si="1"/>
        <v>42</v>
      </c>
      <c r="AL111" s="22">
        <f t="shared" si="6"/>
        <v>9</v>
      </c>
      <c r="AM111" s="23">
        <f t="shared" si="2"/>
        <v>4.666666666666667</v>
      </c>
      <c r="AN111" s="54">
        <v>9</v>
      </c>
    </row>
    <row r="112" spans="1:40" ht="14" customHeight="1" x14ac:dyDescent="0.15">
      <c r="A112" s="190" t="s">
        <v>581</v>
      </c>
      <c r="B112" s="190" t="s">
        <v>563</v>
      </c>
      <c r="C112" s="50">
        <f t="shared" si="3"/>
        <v>280</v>
      </c>
      <c r="D112" s="21">
        <f t="shared" si="0"/>
        <v>140</v>
      </c>
      <c r="E112" s="20">
        <f t="shared" si="4"/>
        <v>2</v>
      </c>
      <c r="F112" s="37"/>
      <c r="G112" s="24"/>
      <c r="H112" s="92"/>
      <c r="I112" s="84"/>
      <c r="J112" s="92"/>
      <c r="K112" s="84"/>
      <c r="L112" s="92"/>
      <c r="M112" s="84"/>
      <c r="N112" s="37"/>
      <c r="O112" s="82"/>
      <c r="P112" s="91"/>
      <c r="Q112" s="82"/>
      <c r="R112" s="91"/>
      <c r="S112" s="82"/>
      <c r="T112" s="91"/>
      <c r="U112" s="82"/>
      <c r="V112" s="91"/>
      <c r="W112" s="82"/>
      <c r="X112" s="91"/>
      <c r="Y112" s="82"/>
      <c r="Z112" s="35"/>
      <c r="AA112" s="28"/>
      <c r="AB112" s="91"/>
      <c r="AC112" s="82"/>
      <c r="AD112" s="91"/>
      <c r="AE112" s="82"/>
      <c r="AF112" s="91">
        <v>42</v>
      </c>
      <c r="AG112" s="82">
        <v>145</v>
      </c>
      <c r="AH112" s="91">
        <v>44</v>
      </c>
      <c r="AI112" s="82">
        <v>135</v>
      </c>
      <c r="AJ112" s="26">
        <f t="shared" si="5"/>
        <v>86</v>
      </c>
      <c r="AK112" s="23">
        <f t="shared" si="1"/>
        <v>43</v>
      </c>
      <c r="AL112" s="22">
        <f t="shared" si="6"/>
        <v>18</v>
      </c>
      <c r="AM112" s="23">
        <f t="shared" si="2"/>
        <v>4.7777777777777777</v>
      </c>
      <c r="AN112" s="54">
        <v>10</v>
      </c>
    </row>
    <row r="113" spans="1:40" ht="14" customHeight="1" x14ac:dyDescent="0.15">
      <c r="A113" s="236" t="s">
        <v>339</v>
      </c>
      <c r="B113" s="43" t="s">
        <v>344</v>
      </c>
      <c r="C113" s="50">
        <f t="shared" si="3"/>
        <v>137.5</v>
      </c>
      <c r="D113" s="21">
        <f t="shared" si="0"/>
        <v>137.5</v>
      </c>
      <c r="E113" s="20">
        <f t="shared" si="4"/>
        <v>1</v>
      </c>
      <c r="F113" s="37"/>
      <c r="G113" s="29"/>
      <c r="H113" s="91"/>
      <c r="I113" s="85"/>
      <c r="J113" s="91"/>
      <c r="K113" s="85"/>
      <c r="L113" s="91"/>
      <c r="M113" s="85"/>
      <c r="N113" s="35"/>
      <c r="O113" s="82"/>
      <c r="P113" s="91">
        <v>42</v>
      </c>
      <c r="Q113" s="82">
        <v>137.5</v>
      </c>
      <c r="R113" s="91"/>
      <c r="S113" s="82"/>
      <c r="T113" s="91"/>
      <c r="U113" s="82"/>
      <c r="V113" s="91"/>
      <c r="W113" s="82"/>
      <c r="X113" s="91"/>
      <c r="Y113" s="82"/>
      <c r="Z113" s="91"/>
      <c r="AA113" s="82"/>
      <c r="AB113" s="91"/>
      <c r="AC113" s="82"/>
      <c r="AD113" s="91"/>
      <c r="AE113" s="82"/>
      <c r="AF113" s="91"/>
      <c r="AG113" s="82"/>
      <c r="AH113" s="91"/>
      <c r="AI113" s="82"/>
      <c r="AJ113" s="26">
        <f t="shared" si="5"/>
        <v>42</v>
      </c>
      <c r="AK113" s="23">
        <f t="shared" si="1"/>
        <v>42</v>
      </c>
      <c r="AL113" s="22">
        <f t="shared" si="6"/>
        <v>9</v>
      </c>
      <c r="AM113" s="23">
        <f t="shared" si="2"/>
        <v>4.666666666666667</v>
      </c>
      <c r="AN113" s="54">
        <v>11</v>
      </c>
    </row>
    <row r="114" spans="1:40" ht="14" customHeight="1" x14ac:dyDescent="0.15">
      <c r="A114" s="42" t="s">
        <v>415</v>
      </c>
      <c r="B114" s="42" t="s">
        <v>32</v>
      </c>
      <c r="C114" s="50">
        <f t="shared" si="3"/>
        <v>1015</v>
      </c>
      <c r="D114" s="21">
        <f t="shared" si="0"/>
        <v>145</v>
      </c>
      <c r="E114" s="20">
        <f t="shared" si="4"/>
        <v>7</v>
      </c>
      <c r="F114" s="35"/>
      <c r="G114" s="29"/>
      <c r="H114" s="91"/>
      <c r="I114" s="85"/>
      <c r="J114" s="91"/>
      <c r="K114" s="85"/>
      <c r="L114" s="91"/>
      <c r="M114" s="85"/>
      <c r="N114" s="35"/>
      <c r="O114" s="85"/>
      <c r="P114" s="91"/>
      <c r="Q114" s="82"/>
      <c r="R114" s="91"/>
      <c r="S114" s="82"/>
      <c r="T114" s="91">
        <v>45</v>
      </c>
      <c r="U114" s="82">
        <v>147.5</v>
      </c>
      <c r="V114" s="91">
        <v>44</v>
      </c>
      <c r="W114" s="82">
        <v>125</v>
      </c>
      <c r="X114" s="91">
        <v>45</v>
      </c>
      <c r="Y114" s="82">
        <v>140</v>
      </c>
      <c r="Z114" s="91">
        <v>48</v>
      </c>
      <c r="AA114" s="82">
        <v>122.5</v>
      </c>
      <c r="AB114" s="91">
        <v>43</v>
      </c>
      <c r="AC114" s="82">
        <v>147.5</v>
      </c>
      <c r="AD114" s="91">
        <v>40</v>
      </c>
      <c r="AE114" s="82">
        <v>167.5</v>
      </c>
      <c r="AF114" s="91">
        <v>38</v>
      </c>
      <c r="AG114" s="82">
        <v>165</v>
      </c>
      <c r="AH114" s="91"/>
      <c r="AI114" s="82"/>
      <c r="AJ114" s="26">
        <f t="shared" si="5"/>
        <v>303</v>
      </c>
      <c r="AK114" s="23">
        <f t="shared" si="1"/>
        <v>43.285714285714285</v>
      </c>
      <c r="AL114" s="22">
        <f t="shared" si="6"/>
        <v>63</v>
      </c>
      <c r="AM114" s="23">
        <f t="shared" si="2"/>
        <v>4.8095238095238093</v>
      </c>
      <c r="AN114" s="54">
        <v>12</v>
      </c>
    </row>
    <row r="115" spans="1:40" ht="14" customHeight="1" x14ac:dyDescent="0.15">
      <c r="A115" s="4" t="s">
        <v>123</v>
      </c>
      <c r="B115" s="4" t="s">
        <v>124</v>
      </c>
      <c r="C115" s="50">
        <f t="shared" si="3"/>
        <v>1997.5</v>
      </c>
      <c r="D115" s="21">
        <f t="shared" si="0"/>
        <v>153.65384615384616</v>
      </c>
      <c r="E115" s="20">
        <f t="shared" si="4"/>
        <v>13</v>
      </c>
      <c r="F115" s="37">
        <v>50</v>
      </c>
      <c r="G115" s="24">
        <v>145</v>
      </c>
      <c r="H115" s="91">
        <v>48</v>
      </c>
      <c r="I115" s="85">
        <v>147.5</v>
      </c>
      <c r="J115" s="91"/>
      <c r="K115" s="85"/>
      <c r="L115" s="91">
        <v>46</v>
      </c>
      <c r="M115" s="85">
        <v>155</v>
      </c>
      <c r="N115" s="91">
        <v>46</v>
      </c>
      <c r="O115" s="82">
        <v>145</v>
      </c>
      <c r="P115" s="91">
        <v>40</v>
      </c>
      <c r="Q115" s="82">
        <v>160</v>
      </c>
      <c r="R115" s="91">
        <v>41</v>
      </c>
      <c r="S115" s="82">
        <v>150</v>
      </c>
      <c r="T115" s="91"/>
      <c r="U115" s="82"/>
      <c r="V115" s="91">
        <v>41</v>
      </c>
      <c r="W115" s="82">
        <v>145</v>
      </c>
      <c r="X115" s="91">
        <v>41</v>
      </c>
      <c r="Y115" s="82">
        <v>165</v>
      </c>
      <c r="Z115" s="91">
        <v>41</v>
      </c>
      <c r="AA115" s="82">
        <v>152.5</v>
      </c>
      <c r="AB115" s="91">
        <v>42</v>
      </c>
      <c r="AC115" s="82">
        <v>167.5</v>
      </c>
      <c r="AD115" s="91">
        <v>44</v>
      </c>
      <c r="AE115" s="82">
        <v>145</v>
      </c>
      <c r="AF115" s="91">
        <v>41</v>
      </c>
      <c r="AG115" s="82">
        <v>152.5</v>
      </c>
      <c r="AH115" s="91">
        <v>39</v>
      </c>
      <c r="AI115" s="82">
        <v>167.5</v>
      </c>
      <c r="AJ115" s="26">
        <f t="shared" si="5"/>
        <v>560</v>
      </c>
      <c r="AK115" s="23">
        <f t="shared" si="1"/>
        <v>43.07692307692308</v>
      </c>
      <c r="AL115" s="22">
        <f t="shared" si="6"/>
        <v>117</v>
      </c>
      <c r="AM115" s="23">
        <f t="shared" si="2"/>
        <v>4.7863247863247862</v>
      </c>
      <c r="AN115" s="54">
        <v>13</v>
      </c>
    </row>
    <row r="116" spans="1:40" ht="14" customHeight="1" x14ac:dyDescent="0.15">
      <c r="A116" s="219" t="s">
        <v>499</v>
      </c>
      <c r="B116" s="219" t="s">
        <v>500</v>
      </c>
      <c r="C116" s="50">
        <f t="shared" si="3"/>
        <v>435</v>
      </c>
      <c r="D116" s="21">
        <f t="shared" si="0"/>
        <v>145</v>
      </c>
      <c r="E116" s="20">
        <f t="shared" si="4"/>
        <v>3</v>
      </c>
      <c r="F116" s="35"/>
      <c r="G116" s="29"/>
      <c r="H116" s="91"/>
      <c r="I116" s="85"/>
      <c r="J116" s="91"/>
      <c r="K116" s="85"/>
      <c r="L116" s="91"/>
      <c r="M116" s="85"/>
      <c r="N116" s="35"/>
      <c r="O116" s="85"/>
      <c r="P116" s="91"/>
      <c r="Q116" s="82"/>
      <c r="R116" s="91"/>
      <c r="S116" s="82"/>
      <c r="T116" s="91"/>
      <c r="U116" s="82"/>
      <c r="V116" s="91"/>
      <c r="W116" s="82"/>
      <c r="X116" s="91"/>
      <c r="Y116" s="82"/>
      <c r="Z116" s="91">
        <v>40</v>
      </c>
      <c r="AA116" s="82">
        <v>162.5</v>
      </c>
      <c r="AB116" s="91">
        <v>43</v>
      </c>
      <c r="AC116" s="82">
        <v>147.5</v>
      </c>
      <c r="AD116" s="91">
        <v>48</v>
      </c>
      <c r="AE116" s="82">
        <v>125</v>
      </c>
      <c r="AF116" s="91"/>
      <c r="AG116" s="82"/>
      <c r="AH116" s="91"/>
      <c r="AI116" s="82"/>
      <c r="AJ116" s="26">
        <f t="shared" si="5"/>
        <v>131</v>
      </c>
      <c r="AK116" s="23">
        <f t="shared" si="1"/>
        <v>43.666666666666664</v>
      </c>
      <c r="AL116" s="22">
        <f t="shared" si="6"/>
        <v>27</v>
      </c>
      <c r="AM116" s="23">
        <f t="shared" si="2"/>
        <v>4.8518518518518521</v>
      </c>
      <c r="AN116" s="54">
        <v>14</v>
      </c>
    </row>
    <row r="117" spans="1:40" ht="14" customHeight="1" x14ac:dyDescent="0.15">
      <c r="A117" s="219" t="s">
        <v>482</v>
      </c>
      <c r="B117" s="219" t="s">
        <v>483</v>
      </c>
      <c r="C117" s="50">
        <f t="shared" si="3"/>
        <v>450</v>
      </c>
      <c r="D117" s="21">
        <f t="shared" si="0"/>
        <v>150</v>
      </c>
      <c r="E117" s="20">
        <f t="shared" si="4"/>
        <v>3</v>
      </c>
      <c r="F117" s="35"/>
      <c r="G117" s="29"/>
      <c r="H117" s="35"/>
      <c r="I117" s="29"/>
      <c r="J117" s="91"/>
      <c r="K117" s="85"/>
      <c r="L117" s="35"/>
      <c r="M117" s="85"/>
      <c r="N117" s="35"/>
      <c r="O117" s="85"/>
      <c r="P117" s="91"/>
      <c r="Q117" s="82"/>
      <c r="R117" s="91"/>
      <c r="S117" s="82"/>
      <c r="T117" s="91"/>
      <c r="U117" s="82"/>
      <c r="V117" s="91"/>
      <c r="W117" s="82"/>
      <c r="X117" s="91">
        <v>42</v>
      </c>
      <c r="Y117" s="82">
        <v>160</v>
      </c>
      <c r="Z117" s="91">
        <v>48</v>
      </c>
      <c r="AA117" s="82">
        <v>122.5</v>
      </c>
      <c r="AB117" s="91">
        <v>42</v>
      </c>
      <c r="AC117" s="82">
        <v>167.5</v>
      </c>
      <c r="AD117" s="91"/>
      <c r="AE117" s="82"/>
      <c r="AF117" s="91"/>
      <c r="AG117" s="82"/>
      <c r="AH117" s="91"/>
      <c r="AI117" s="82"/>
      <c r="AJ117" s="26">
        <f t="shared" si="5"/>
        <v>132</v>
      </c>
      <c r="AK117" s="23">
        <f t="shared" si="1"/>
        <v>44</v>
      </c>
      <c r="AL117" s="22">
        <f t="shared" si="6"/>
        <v>27</v>
      </c>
      <c r="AM117" s="23">
        <f t="shared" si="2"/>
        <v>4.8888888888888893</v>
      </c>
      <c r="AN117" s="54">
        <v>15</v>
      </c>
    </row>
    <row r="118" spans="1:40" ht="14" customHeight="1" x14ac:dyDescent="0.15">
      <c r="A118" s="4" t="s">
        <v>119</v>
      </c>
      <c r="B118" s="4" t="s">
        <v>120</v>
      </c>
      <c r="C118" s="50">
        <f t="shared" si="3"/>
        <v>1816</v>
      </c>
      <c r="D118" s="21">
        <f t="shared" si="0"/>
        <v>139.69230769230768</v>
      </c>
      <c r="E118" s="20">
        <f t="shared" si="4"/>
        <v>13</v>
      </c>
      <c r="F118" s="37">
        <v>48</v>
      </c>
      <c r="G118" s="24">
        <v>155</v>
      </c>
      <c r="H118" s="92">
        <v>47</v>
      </c>
      <c r="I118" s="84">
        <v>155</v>
      </c>
      <c r="J118" s="92">
        <v>49</v>
      </c>
      <c r="K118" s="84">
        <v>157.5</v>
      </c>
      <c r="L118" s="46">
        <v>45</v>
      </c>
      <c r="M118" s="84">
        <v>160</v>
      </c>
      <c r="N118" s="35">
        <v>54</v>
      </c>
      <c r="O118" s="82">
        <v>120</v>
      </c>
      <c r="P118" s="91">
        <v>41</v>
      </c>
      <c r="Q118" s="82">
        <v>150</v>
      </c>
      <c r="R118" s="91">
        <v>44</v>
      </c>
      <c r="S118" s="82">
        <v>132.5</v>
      </c>
      <c r="T118" s="91"/>
      <c r="U118" s="82"/>
      <c r="V118" s="91">
        <v>39</v>
      </c>
      <c r="W118" s="82">
        <v>166</v>
      </c>
      <c r="X118" s="91">
        <v>44</v>
      </c>
      <c r="Y118" s="82">
        <v>150</v>
      </c>
      <c r="Z118" s="91"/>
      <c r="AA118" s="82"/>
      <c r="AB118" s="91">
        <v>46</v>
      </c>
      <c r="AC118" s="82">
        <v>120</v>
      </c>
      <c r="AD118" s="91">
        <v>50</v>
      </c>
      <c r="AE118" s="82">
        <v>120</v>
      </c>
      <c r="AF118" s="91">
        <v>43</v>
      </c>
      <c r="AG118" s="82">
        <v>135</v>
      </c>
      <c r="AH118" s="91">
        <v>51</v>
      </c>
      <c r="AI118" s="82">
        <v>95</v>
      </c>
      <c r="AJ118" s="26">
        <f t="shared" si="5"/>
        <v>601</v>
      </c>
      <c r="AK118" s="23">
        <f t="shared" si="1"/>
        <v>46.230769230769234</v>
      </c>
      <c r="AL118" s="22">
        <f t="shared" si="6"/>
        <v>117</v>
      </c>
      <c r="AM118" s="23">
        <f t="shared" si="2"/>
        <v>5.1367521367521372</v>
      </c>
      <c r="AN118" s="54">
        <v>16</v>
      </c>
    </row>
    <row r="119" spans="1:40" ht="14" customHeight="1" x14ac:dyDescent="0.15">
      <c r="A119" s="105" t="s">
        <v>450</v>
      </c>
      <c r="B119" s="105" t="s">
        <v>451</v>
      </c>
      <c r="C119" s="50">
        <f t="shared" si="3"/>
        <v>247.5</v>
      </c>
      <c r="D119" s="21">
        <f t="shared" si="0"/>
        <v>123.75</v>
      </c>
      <c r="E119" s="20">
        <f t="shared" si="4"/>
        <v>2</v>
      </c>
      <c r="F119" s="35"/>
      <c r="G119" s="29"/>
      <c r="H119" s="91"/>
      <c r="I119" s="85"/>
      <c r="J119" s="91"/>
      <c r="K119" s="85"/>
      <c r="L119" s="91"/>
      <c r="M119" s="85"/>
      <c r="N119" s="91"/>
      <c r="O119" s="85"/>
      <c r="P119" s="91"/>
      <c r="Q119" s="82"/>
      <c r="R119" s="91"/>
      <c r="S119" s="82"/>
      <c r="T119" s="91"/>
      <c r="U119" s="82"/>
      <c r="V119" s="91">
        <v>45</v>
      </c>
      <c r="W119" s="82">
        <v>115</v>
      </c>
      <c r="X119" s="91"/>
      <c r="Y119" s="82"/>
      <c r="Z119" s="91"/>
      <c r="AA119" s="82"/>
      <c r="AB119" s="91"/>
      <c r="AC119" s="82"/>
      <c r="AD119" s="91">
        <v>47</v>
      </c>
      <c r="AE119" s="85">
        <v>132.5</v>
      </c>
      <c r="AF119" s="91"/>
      <c r="AG119" s="85"/>
      <c r="AH119" s="91"/>
      <c r="AI119" s="85"/>
      <c r="AJ119" s="26">
        <f t="shared" si="5"/>
        <v>92</v>
      </c>
      <c r="AK119" s="23">
        <f t="shared" si="1"/>
        <v>46</v>
      </c>
      <c r="AL119" s="22">
        <f t="shared" si="6"/>
        <v>18</v>
      </c>
      <c r="AM119" s="23">
        <f t="shared" si="2"/>
        <v>5.1111111111111107</v>
      </c>
      <c r="AN119" s="54">
        <v>17</v>
      </c>
    </row>
    <row r="120" spans="1:40" ht="14" customHeight="1" x14ac:dyDescent="0.15">
      <c r="A120" s="73" t="s">
        <v>345</v>
      </c>
      <c r="B120" s="73" t="s">
        <v>346</v>
      </c>
      <c r="C120" s="50">
        <f t="shared" si="3"/>
        <v>232.5</v>
      </c>
      <c r="D120" s="21">
        <f t="shared" si="0"/>
        <v>116.25</v>
      </c>
      <c r="E120" s="20">
        <f t="shared" si="4"/>
        <v>2</v>
      </c>
      <c r="F120" s="35"/>
      <c r="G120" s="29"/>
      <c r="H120" s="91"/>
      <c r="I120" s="85"/>
      <c r="J120" s="91"/>
      <c r="K120" s="85"/>
      <c r="L120" s="35"/>
      <c r="M120" s="85"/>
      <c r="N120" s="91"/>
      <c r="O120" s="82"/>
      <c r="P120" s="91">
        <v>47</v>
      </c>
      <c r="Q120" s="82">
        <v>110</v>
      </c>
      <c r="R120" s="91">
        <v>45</v>
      </c>
      <c r="S120" s="82">
        <v>122.5</v>
      </c>
      <c r="T120" s="91"/>
      <c r="U120" s="82"/>
      <c r="V120" s="91"/>
      <c r="W120" s="82"/>
      <c r="X120" s="91"/>
      <c r="Y120" s="82"/>
      <c r="Z120" s="91"/>
      <c r="AA120" s="82"/>
      <c r="AB120" s="91"/>
      <c r="AC120" s="82"/>
      <c r="AD120" s="91"/>
      <c r="AE120" s="82"/>
      <c r="AF120" s="91"/>
      <c r="AG120" s="82"/>
      <c r="AH120" s="91"/>
      <c r="AI120" s="82"/>
      <c r="AJ120" s="26">
        <f t="shared" si="5"/>
        <v>92</v>
      </c>
      <c r="AK120" s="23">
        <f t="shared" si="1"/>
        <v>46</v>
      </c>
      <c r="AL120" s="22">
        <f t="shared" si="6"/>
        <v>18</v>
      </c>
      <c r="AM120" s="23">
        <f t="shared" si="2"/>
        <v>5.1111111111111107</v>
      </c>
      <c r="AN120" s="54">
        <v>18</v>
      </c>
    </row>
    <row r="121" spans="1:40" ht="14" customHeight="1" x14ac:dyDescent="0.15">
      <c r="A121" s="6" t="s">
        <v>493</v>
      </c>
      <c r="B121" s="6" t="s">
        <v>242</v>
      </c>
      <c r="C121" s="50">
        <f t="shared" si="3"/>
        <v>422.5</v>
      </c>
      <c r="D121" s="21">
        <f t="shared" si="0"/>
        <v>140.83333333333334</v>
      </c>
      <c r="E121" s="20">
        <f t="shared" si="4"/>
        <v>3</v>
      </c>
      <c r="F121" s="32"/>
      <c r="G121" s="24"/>
      <c r="H121" s="35"/>
      <c r="I121" s="29"/>
      <c r="J121" s="91"/>
      <c r="K121" s="85"/>
      <c r="L121" s="91"/>
      <c r="M121" s="85"/>
      <c r="N121" s="91"/>
      <c r="O121" s="85"/>
      <c r="P121" s="91"/>
      <c r="Q121" s="85"/>
      <c r="R121" s="91"/>
      <c r="S121" s="85"/>
      <c r="T121" s="91"/>
      <c r="U121" s="85"/>
      <c r="V121" s="91"/>
      <c r="W121" s="85"/>
      <c r="X121" s="91">
        <v>46</v>
      </c>
      <c r="Y121" s="85">
        <v>130</v>
      </c>
      <c r="Z121" s="35"/>
      <c r="AA121" s="29"/>
      <c r="AB121" s="91"/>
      <c r="AC121" s="85"/>
      <c r="AD121" s="91">
        <v>47</v>
      </c>
      <c r="AE121" s="85">
        <v>132.5</v>
      </c>
      <c r="AF121" s="91"/>
      <c r="AG121" s="85"/>
      <c r="AH121" s="91">
        <v>40</v>
      </c>
      <c r="AI121" s="85">
        <v>160</v>
      </c>
      <c r="AJ121" s="26">
        <f t="shared" si="5"/>
        <v>133</v>
      </c>
      <c r="AK121" s="23">
        <f t="shared" si="1"/>
        <v>44.333333333333336</v>
      </c>
      <c r="AL121" s="22">
        <f t="shared" si="6"/>
        <v>27</v>
      </c>
      <c r="AM121" s="23">
        <f t="shared" si="2"/>
        <v>4.9259259259259256</v>
      </c>
      <c r="AN121" s="54">
        <v>19</v>
      </c>
    </row>
    <row r="122" spans="1:40" ht="14" customHeight="1" x14ac:dyDescent="0.15">
      <c r="A122" s="105" t="s">
        <v>452</v>
      </c>
      <c r="B122" s="105" t="s">
        <v>299</v>
      </c>
      <c r="C122" s="50">
        <f t="shared" si="3"/>
        <v>102.5</v>
      </c>
      <c r="D122" s="21">
        <f t="shared" si="0"/>
        <v>102.5</v>
      </c>
      <c r="E122" s="20">
        <f t="shared" si="4"/>
        <v>1</v>
      </c>
      <c r="F122" s="35"/>
      <c r="G122" s="29"/>
      <c r="H122" s="35"/>
      <c r="I122" s="29"/>
      <c r="J122" s="91"/>
      <c r="K122" s="85"/>
      <c r="L122" s="91"/>
      <c r="M122" s="85"/>
      <c r="N122" s="35"/>
      <c r="O122" s="85"/>
      <c r="P122" s="91"/>
      <c r="Q122" s="82"/>
      <c r="R122" s="91"/>
      <c r="S122" s="82"/>
      <c r="T122" s="91"/>
      <c r="U122" s="82"/>
      <c r="V122" s="91">
        <v>47</v>
      </c>
      <c r="W122" s="82">
        <v>102.5</v>
      </c>
      <c r="X122" s="91"/>
      <c r="Y122" s="82"/>
      <c r="Z122" s="91"/>
      <c r="AA122" s="82"/>
      <c r="AB122" s="91"/>
      <c r="AC122" s="82"/>
      <c r="AD122" s="91"/>
      <c r="AE122" s="82"/>
      <c r="AF122" s="91"/>
      <c r="AG122" s="82"/>
      <c r="AH122" s="91"/>
      <c r="AI122" s="82"/>
      <c r="AJ122" s="26">
        <f t="shared" si="5"/>
        <v>47</v>
      </c>
      <c r="AK122" s="23">
        <f t="shared" si="1"/>
        <v>47</v>
      </c>
      <c r="AL122" s="22">
        <f t="shared" si="6"/>
        <v>9</v>
      </c>
      <c r="AM122" s="23">
        <f t="shared" si="2"/>
        <v>5.2222222222222223</v>
      </c>
      <c r="AN122" s="54">
        <v>20</v>
      </c>
    </row>
    <row r="123" spans="1:40" ht="14" customHeight="1" x14ac:dyDescent="0.15">
      <c r="A123" s="6" t="s">
        <v>117</v>
      </c>
      <c r="B123" s="6" t="s">
        <v>118</v>
      </c>
      <c r="C123" s="50">
        <f t="shared" si="3"/>
        <v>1297.5</v>
      </c>
      <c r="D123" s="21">
        <f t="shared" si="0"/>
        <v>129.75</v>
      </c>
      <c r="E123" s="20">
        <f t="shared" si="4"/>
        <v>10</v>
      </c>
      <c r="F123" s="37">
        <v>49</v>
      </c>
      <c r="G123" s="24">
        <v>150</v>
      </c>
      <c r="H123" s="46">
        <v>49</v>
      </c>
      <c r="I123" s="24">
        <v>137.5</v>
      </c>
      <c r="J123" s="92"/>
      <c r="K123" s="84"/>
      <c r="L123" s="92"/>
      <c r="M123" s="84"/>
      <c r="N123" s="92"/>
      <c r="O123" s="84"/>
      <c r="P123" s="92"/>
      <c r="Q123" s="82"/>
      <c r="R123" s="91">
        <v>48</v>
      </c>
      <c r="S123" s="82">
        <v>107.5</v>
      </c>
      <c r="T123" s="91">
        <v>47</v>
      </c>
      <c r="U123" s="82">
        <v>140</v>
      </c>
      <c r="V123" s="91">
        <v>41</v>
      </c>
      <c r="W123" s="82">
        <v>145</v>
      </c>
      <c r="X123" s="91"/>
      <c r="Y123" s="82"/>
      <c r="Z123" s="91">
        <v>61</v>
      </c>
      <c r="AA123" s="82">
        <v>70</v>
      </c>
      <c r="AB123" s="91">
        <v>43</v>
      </c>
      <c r="AC123" s="82">
        <v>147.5</v>
      </c>
      <c r="AD123" s="91">
        <v>41</v>
      </c>
      <c r="AE123" s="82">
        <v>157.5</v>
      </c>
      <c r="AF123" s="91">
        <v>44</v>
      </c>
      <c r="AG123" s="82">
        <v>122.5</v>
      </c>
      <c r="AH123" s="91">
        <v>46</v>
      </c>
      <c r="AI123" s="82">
        <v>120</v>
      </c>
      <c r="AJ123" s="26">
        <f t="shared" si="5"/>
        <v>469</v>
      </c>
      <c r="AK123" s="23">
        <f t="shared" si="1"/>
        <v>46.9</v>
      </c>
      <c r="AL123" s="22">
        <f t="shared" si="6"/>
        <v>90</v>
      </c>
      <c r="AM123" s="23">
        <f t="shared" si="2"/>
        <v>5.2111111111111112</v>
      </c>
      <c r="AN123" s="54">
        <v>21</v>
      </c>
    </row>
    <row r="124" spans="1:40" ht="14" customHeight="1" x14ac:dyDescent="0.15">
      <c r="A124" s="43" t="s">
        <v>278</v>
      </c>
      <c r="B124" s="43" t="s">
        <v>279</v>
      </c>
      <c r="C124" s="50">
        <f t="shared" si="3"/>
        <v>1465</v>
      </c>
      <c r="D124" s="21">
        <f t="shared" si="0"/>
        <v>122.08333333333333</v>
      </c>
      <c r="E124" s="20">
        <f t="shared" si="4"/>
        <v>12</v>
      </c>
      <c r="F124" s="37"/>
      <c r="G124" s="29"/>
      <c r="H124" s="35"/>
      <c r="I124" s="29"/>
      <c r="J124" s="91"/>
      <c r="K124" s="85"/>
      <c r="L124" s="91">
        <v>48</v>
      </c>
      <c r="M124" s="85">
        <v>145</v>
      </c>
      <c r="N124" s="70">
        <v>49</v>
      </c>
      <c r="O124" s="82">
        <v>140</v>
      </c>
      <c r="P124" s="92">
        <v>44</v>
      </c>
      <c r="Q124" s="82">
        <v>122.5</v>
      </c>
      <c r="R124" s="91">
        <v>49</v>
      </c>
      <c r="S124" s="82">
        <v>100</v>
      </c>
      <c r="T124" s="91">
        <v>51</v>
      </c>
      <c r="U124" s="82">
        <v>120</v>
      </c>
      <c r="V124" s="91">
        <v>44</v>
      </c>
      <c r="W124" s="82">
        <v>125</v>
      </c>
      <c r="X124" s="91">
        <v>48</v>
      </c>
      <c r="Y124" s="82">
        <v>115</v>
      </c>
      <c r="Z124" s="91">
        <v>50</v>
      </c>
      <c r="AA124" s="82">
        <v>107.5</v>
      </c>
      <c r="AB124" s="91">
        <v>43</v>
      </c>
      <c r="AC124" s="82">
        <v>147.5</v>
      </c>
      <c r="AD124" s="91">
        <v>44</v>
      </c>
      <c r="AE124" s="82">
        <v>145</v>
      </c>
      <c r="AF124" s="91">
        <v>50</v>
      </c>
      <c r="AG124" s="82">
        <v>92.5</v>
      </c>
      <c r="AH124" s="91">
        <v>50</v>
      </c>
      <c r="AI124" s="82">
        <v>105</v>
      </c>
      <c r="AJ124" s="26">
        <f t="shared" si="5"/>
        <v>570</v>
      </c>
      <c r="AK124" s="23">
        <f t="shared" si="1"/>
        <v>47.5</v>
      </c>
      <c r="AL124" s="22">
        <f t="shared" si="6"/>
        <v>108</v>
      </c>
      <c r="AM124" s="23">
        <f t="shared" si="2"/>
        <v>5.2777777777777777</v>
      </c>
      <c r="AN124" s="54">
        <v>22</v>
      </c>
    </row>
    <row r="125" spans="1:40" ht="14" customHeight="1" x14ac:dyDescent="0.15">
      <c r="A125" s="5" t="s">
        <v>101</v>
      </c>
      <c r="B125" s="5" t="s">
        <v>100</v>
      </c>
      <c r="C125" s="50">
        <f t="shared" si="3"/>
        <v>332.5</v>
      </c>
      <c r="D125" s="21">
        <f t="shared" si="0"/>
        <v>110.83333333333333</v>
      </c>
      <c r="E125" s="20">
        <f t="shared" si="4"/>
        <v>3</v>
      </c>
      <c r="F125" s="35"/>
      <c r="G125" s="29"/>
      <c r="H125" s="35"/>
      <c r="I125" s="29"/>
      <c r="J125" s="91"/>
      <c r="K125" s="85"/>
      <c r="L125" s="91"/>
      <c r="M125" s="85"/>
      <c r="N125" s="91"/>
      <c r="O125" s="85"/>
      <c r="P125" s="91"/>
      <c r="Q125" s="82"/>
      <c r="R125" s="91"/>
      <c r="S125" s="82"/>
      <c r="T125" s="91"/>
      <c r="U125" s="82"/>
      <c r="V125" s="91"/>
      <c r="W125" s="82"/>
      <c r="X125" s="91"/>
      <c r="Y125" s="82"/>
      <c r="Z125" s="91">
        <v>50</v>
      </c>
      <c r="AA125" s="82">
        <v>107.5</v>
      </c>
      <c r="AB125" s="91">
        <v>48</v>
      </c>
      <c r="AC125" s="82">
        <v>102.5</v>
      </c>
      <c r="AD125" s="91"/>
      <c r="AE125" s="82"/>
      <c r="AF125" s="91">
        <v>44</v>
      </c>
      <c r="AG125" s="82">
        <v>122.5</v>
      </c>
      <c r="AH125" s="91"/>
      <c r="AI125" s="82"/>
      <c r="AJ125" s="26">
        <f t="shared" si="5"/>
        <v>142</v>
      </c>
      <c r="AK125" s="23">
        <f t="shared" si="1"/>
        <v>47.333333333333336</v>
      </c>
      <c r="AL125" s="22">
        <f t="shared" si="6"/>
        <v>27</v>
      </c>
      <c r="AM125" s="23">
        <f t="shared" si="2"/>
        <v>5.2592592592592595</v>
      </c>
      <c r="AN125" s="54">
        <v>23</v>
      </c>
    </row>
    <row r="126" spans="1:40" ht="15" customHeight="1" x14ac:dyDescent="0.15">
      <c r="A126" s="4" t="s">
        <v>252</v>
      </c>
      <c r="B126" s="4" t="s">
        <v>207</v>
      </c>
      <c r="C126" s="50">
        <f t="shared" si="3"/>
        <v>402.5</v>
      </c>
      <c r="D126" s="21">
        <f t="shared" si="0"/>
        <v>134.16666666666666</v>
      </c>
      <c r="E126" s="20">
        <f t="shared" si="4"/>
        <v>3</v>
      </c>
      <c r="F126" s="32"/>
      <c r="G126" s="24"/>
      <c r="H126" s="35"/>
      <c r="I126" s="29"/>
      <c r="J126" s="92">
        <v>55</v>
      </c>
      <c r="K126" s="84">
        <v>147.5</v>
      </c>
      <c r="L126" s="92"/>
      <c r="M126" s="84"/>
      <c r="N126" s="92"/>
      <c r="O126" s="84"/>
      <c r="P126" s="92">
        <v>44</v>
      </c>
      <c r="Q126" s="82">
        <v>122.5</v>
      </c>
      <c r="R126" s="91">
        <v>44</v>
      </c>
      <c r="S126" s="82">
        <v>132.5</v>
      </c>
      <c r="T126" s="91"/>
      <c r="U126" s="82"/>
      <c r="V126" s="91"/>
      <c r="W126" s="82"/>
      <c r="X126" s="91"/>
      <c r="Y126" s="82"/>
      <c r="Z126" s="91"/>
      <c r="AA126" s="82"/>
      <c r="AB126" s="91"/>
      <c r="AC126" s="82"/>
      <c r="AD126" s="91"/>
      <c r="AE126" s="82"/>
      <c r="AF126" s="91"/>
      <c r="AG126" s="82"/>
      <c r="AH126" s="91"/>
      <c r="AI126" s="82"/>
      <c r="AJ126" s="26">
        <f t="shared" si="5"/>
        <v>143</v>
      </c>
      <c r="AK126" s="23">
        <f t="shared" si="1"/>
        <v>47.666666666666664</v>
      </c>
      <c r="AL126" s="22">
        <f t="shared" si="6"/>
        <v>27</v>
      </c>
      <c r="AM126" s="23">
        <f t="shared" si="2"/>
        <v>5.2962962962962967</v>
      </c>
      <c r="AN126" s="54">
        <v>24</v>
      </c>
    </row>
    <row r="127" spans="1:40" ht="15" customHeight="1" x14ac:dyDescent="0.15">
      <c r="A127" s="3" t="s">
        <v>127</v>
      </c>
      <c r="B127" s="3" t="s">
        <v>209</v>
      </c>
      <c r="C127" s="50">
        <f t="shared" si="3"/>
        <v>1058.33</v>
      </c>
      <c r="D127" s="21">
        <f t="shared" si="0"/>
        <v>132.29124999999999</v>
      </c>
      <c r="E127" s="20">
        <f t="shared" si="4"/>
        <v>8</v>
      </c>
      <c r="F127" s="35"/>
      <c r="G127" s="29"/>
      <c r="H127" s="35">
        <v>48</v>
      </c>
      <c r="I127" s="29">
        <v>147.5</v>
      </c>
      <c r="J127" s="35">
        <v>47</v>
      </c>
      <c r="K127" s="29">
        <v>165</v>
      </c>
      <c r="L127" s="91">
        <v>54</v>
      </c>
      <c r="M127" s="85">
        <v>120</v>
      </c>
      <c r="N127" s="191">
        <v>41</v>
      </c>
      <c r="O127" s="82">
        <v>183.33</v>
      </c>
      <c r="P127" s="91">
        <v>47</v>
      </c>
      <c r="Q127" s="82">
        <v>110</v>
      </c>
      <c r="R127" s="91"/>
      <c r="S127" s="82"/>
      <c r="T127" s="91"/>
      <c r="U127" s="82"/>
      <c r="V127" s="91"/>
      <c r="W127" s="82"/>
      <c r="X127" s="91">
        <v>51</v>
      </c>
      <c r="Y127" s="82">
        <v>92.5</v>
      </c>
      <c r="Z127" s="91"/>
      <c r="AA127" s="82"/>
      <c r="AB127" s="91">
        <v>46</v>
      </c>
      <c r="AC127" s="82">
        <v>120</v>
      </c>
      <c r="AD127" s="91"/>
      <c r="AE127" s="82"/>
      <c r="AF127" s="91"/>
      <c r="AG127" s="82"/>
      <c r="AH127" s="91">
        <v>46</v>
      </c>
      <c r="AI127" s="82">
        <v>120</v>
      </c>
      <c r="AJ127" s="26">
        <f t="shared" si="5"/>
        <v>380</v>
      </c>
      <c r="AK127" s="23">
        <f t="shared" si="1"/>
        <v>47.5</v>
      </c>
      <c r="AL127" s="22">
        <f t="shared" si="6"/>
        <v>72</v>
      </c>
      <c r="AM127" s="23">
        <f t="shared" si="2"/>
        <v>5.2777777777777777</v>
      </c>
      <c r="AN127" s="54">
        <v>25</v>
      </c>
    </row>
    <row r="128" spans="1:40" ht="15" customHeight="1" x14ac:dyDescent="0.15">
      <c r="A128" s="43" t="s">
        <v>253</v>
      </c>
      <c r="B128" s="43" t="s">
        <v>254</v>
      </c>
      <c r="C128" s="50">
        <f t="shared" si="3"/>
        <v>1057.5</v>
      </c>
      <c r="D128" s="21">
        <f t="shared" si="0"/>
        <v>132.1875</v>
      </c>
      <c r="E128" s="20">
        <f t="shared" si="4"/>
        <v>8</v>
      </c>
      <c r="F128" s="37"/>
      <c r="G128" s="29"/>
      <c r="H128" s="35"/>
      <c r="I128" s="29"/>
      <c r="J128" s="35">
        <v>46</v>
      </c>
      <c r="K128" s="29">
        <v>170</v>
      </c>
      <c r="L128" s="91">
        <v>56</v>
      </c>
      <c r="M128" s="85">
        <v>107.5</v>
      </c>
      <c r="N128" s="91">
        <v>53</v>
      </c>
      <c r="O128" s="82">
        <v>125</v>
      </c>
      <c r="P128" s="91">
        <v>43</v>
      </c>
      <c r="Q128" s="82">
        <v>130</v>
      </c>
      <c r="R128" s="91">
        <v>42</v>
      </c>
      <c r="S128" s="82">
        <v>142.5</v>
      </c>
      <c r="T128" s="91">
        <v>48</v>
      </c>
      <c r="U128" s="82">
        <v>132.5</v>
      </c>
      <c r="V128" s="91"/>
      <c r="W128" s="82"/>
      <c r="X128" s="91">
        <v>43</v>
      </c>
      <c r="Y128" s="82">
        <v>155</v>
      </c>
      <c r="Z128" s="91">
        <v>51</v>
      </c>
      <c r="AA128" s="82">
        <v>95</v>
      </c>
      <c r="AB128" s="91"/>
      <c r="AC128" s="82"/>
      <c r="AD128" s="91"/>
      <c r="AE128" s="82"/>
      <c r="AF128" s="91"/>
      <c r="AG128" s="82"/>
      <c r="AH128" s="91"/>
      <c r="AI128" s="82"/>
      <c r="AJ128" s="26">
        <f t="shared" si="5"/>
        <v>382</v>
      </c>
      <c r="AK128" s="23">
        <f t="shared" si="1"/>
        <v>47.75</v>
      </c>
      <c r="AL128" s="22">
        <f t="shared" si="6"/>
        <v>72</v>
      </c>
      <c r="AM128" s="23">
        <f t="shared" si="2"/>
        <v>5.3055555555555554</v>
      </c>
      <c r="AN128" s="54">
        <v>26</v>
      </c>
    </row>
    <row r="129" spans="1:40" ht="15" customHeight="1" x14ac:dyDescent="0.15">
      <c r="A129" s="6" t="s">
        <v>212</v>
      </c>
      <c r="B129" s="6" t="s">
        <v>213</v>
      </c>
      <c r="C129" s="50">
        <f t="shared" si="3"/>
        <v>575</v>
      </c>
      <c r="D129" s="21">
        <f t="shared" si="0"/>
        <v>143.75</v>
      </c>
      <c r="E129" s="20">
        <f t="shared" si="4"/>
        <v>4</v>
      </c>
      <c r="F129" s="35"/>
      <c r="G129" s="29"/>
      <c r="H129" s="35">
        <v>58</v>
      </c>
      <c r="I129" s="29">
        <v>122.5</v>
      </c>
      <c r="J129" s="35">
        <v>45</v>
      </c>
      <c r="K129" s="29">
        <v>180</v>
      </c>
      <c r="L129" s="92"/>
      <c r="M129" s="85"/>
      <c r="N129" s="91"/>
      <c r="O129" s="85"/>
      <c r="P129" s="91">
        <v>41</v>
      </c>
      <c r="Q129" s="82">
        <v>150</v>
      </c>
      <c r="R129" s="91"/>
      <c r="S129" s="82"/>
      <c r="T129" s="91"/>
      <c r="U129" s="173"/>
      <c r="V129" s="35"/>
      <c r="W129" s="28"/>
      <c r="X129" s="35"/>
      <c r="Y129" s="28"/>
      <c r="Z129" s="91">
        <v>48</v>
      </c>
      <c r="AA129" s="82">
        <v>122.5</v>
      </c>
      <c r="AB129" s="91"/>
      <c r="AC129" s="82"/>
      <c r="AD129" s="91"/>
      <c r="AE129" s="82"/>
      <c r="AF129" s="91"/>
      <c r="AG129" s="82"/>
      <c r="AH129" s="91"/>
      <c r="AI129" s="82"/>
      <c r="AJ129" s="26">
        <f t="shared" si="5"/>
        <v>192</v>
      </c>
      <c r="AK129" s="23">
        <f t="shared" si="1"/>
        <v>48</v>
      </c>
      <c r="AL129" s="22">
        <f t="shared" si="6"/>
        <v>36</v>
      </c>
      <c r="AM129" s="23">
        <f t="shared" si="2"/>
        <v>5.333333333333333</v>
      </c>
      <c r="AN129" s="54">
        <v>27</v>
      </c>
    </row>
    <row r="130" spans="1:40" ht="15" customHeight="1" x14ac:dyDescent="0.15">
      <c r="A130" s="6" t="s">
        <v>195</v>
      </c>
      <c r="B130" s="6" t="s">
        <v>196</v>
      </c>
      <c r="C130" s="50">
        <f t="shared" si="3"/>
        <v>1112.5</v>
      </c>
      <c r="D130" s="21">
        <f t="shared" si="0"/>
        <v>123.61111111111111</v>
      </c>
      <c r="E130" s="20">
        <f t="shared" si="4"/>
        <v>9</v>
      </c>
      <c r="F130" s="32">
        <v>46</v>
      </c>
      <c r="G130" s="24">
        <v>160</v>
      </c>
      <c r="H130" s="46"/>
      <c r="I130" s="24"/>
      <c r="J130" s="46"/>
      <c r="K130" s="24"/>
      <c r="L130" s="46">
        <v>51</v>
      </c>
      <c r="M130" s="24">
        <v>137.5</v>
      </c>
      <c r="N130" s="35">
        <v>51</v>
      </c>
      <c r="O130" s="82">
        <v>132.5</v>
      </c>
      <c r="P130" s="91"/>
      <c r="Q130" s="82"/>
      <c r="R130" s="91">
        <v>47</v>
      </c>
      <c r="S130" s="82">
        <v>115</v>
      </c>
      <c r="T130" s="166"/>
      <c r="U130" s="177"/>
      <c r="V130" s="35">
        <v>54</v>
      </c>
      <c r="W130" s="28">
        <v>67.5</v>
      </c>
      <c r="X130" s="35">
        <v>47</v>
      </c>
      <c r="Y130" s="28">
        <v>122.5</v>
      </c>
      <c r="Z130" s="91">
        <v>43</v>
      </c>
      <c r="AA130" s="82">
        <v>137.5</v>
      </c>
      <c r="AB130" s="91"/>
      <c r="AC130" s="82"/>
      <c r="AD130" s="91"/>
      <c r="AE130" s="82"/>
      <c r="AF130" s="91">
        <v>48</v>
      </c>
      <c r="AG130" s="82">
        <v>105</v>
      </c>
      <c r="AH130" s="91">
        <v>44</v>
      </c>
      <c r="AI130" s="82">
        <v>135</v>
      </c>
      <c r="AJ130" s="26">
        <f t="shared" si="5"/>
        <v>431</v>
      </c>
      <c r="AK130" s="23">
        <f t="shared" si="1"/>
        <v>47.888888888888886</v>
      </c>
      <c r="AL130" s="22">
        <f t="shared" si="6"/>
        <v>81</v>
      </c>
      <c r="AM130" s="23">
        <f t="shared" si="2"/>
        <v>5.3209876543209873</v>
      </c>
      <c r="AN130" s="54">
        <v>28</v>
      </c>
    </row>
    <row r="131" spans="1:40" ht="15" customHeight="1" x14ac:dyDescent="0.15">
      <c r="A131" s="79" t="s">
        <v>280</v>
      </c>
      <c r="B131" s="79" t="s">
        <v>281</v>
      </c>
      <c r="C131" s="50">
        <f t="shared" si="3"/>
        <v>1200</v>
      </c>
      <c r="D131" s="21">
        <f t="shared" si="0"/>
        <v>120</v>
      </c>
      <c r="E131" s="20">
        <f t="shared" si="4"/>
        <v>10</v>
      </c>
      <c r="F131" s="37"/>
      <c r="G131" s="29"/>
      <c r="H131" s="35"/>
      <c r="I131" s="29"/>
      <c r="J131" s="35"/>
      <c r="K131" s="29"/>
      <c r="L131" s="92">
        <v>51</v>
      </c>
      <c r="M131" s="84">
        <v>137.5</v>
      </c>
      <c r="N131" s="35">
        <v>58</v>
      </c>
      <c r="O131" s="82">
        <v>102.5</v>
      </c>
      <c r="P131" s="91"/>
      <c r="Q131" s="82"/>
      <c r="R131" s="91"/>
      <c r="S131" s="82"/>
      <c r="T131" s="91">
        <v>51</v>
      </c>
      <c r="U131" s="173">
        <v>120</v>
      </c>
      <c r="V131" s="35">
        <v>44</v>
      </c>
      <c r="W131" s="28">
        <v>125</v>
      </c>
      <c r="X131" s="35">
        <v>45</v>
      </c>
      <c r="Y131" s="28">
        <v>140</v>
      </c>
      <c r="Z131" s="91">
        <v>48</v>
      </c>
      <c r="AA131" s="82">
        <v>122.5</v>
      </c>
      <c r="AB131" s="91">
        <v>46</v>
      </c>
      <c r="AC131" s="82">
        <v>120</v>
      </c>
      <c r="AD131" s="91">
        <v>44</v>
      </c>
      <c r="AE131" s="82">
        <v>145</v>
      </c>
      <c r="AF131" s="91">
        <v>50</v>
      </c>
      <c r="AG131" s="82">
        <v>92.5</v>
      </c>
      <c r="AH131" s="91">
        <v>51</v>
      </c>
      <c r="AI131" s="82">
        <v>95</v>
      </c>
      <c r="AJ131" s="26">
        <f t="shared" si="5"/>
        <v>488</v>
      </c>
      <c r="AK131" s="23">
        <f t="shared" si="1"/>
        <v>48.8</v>
      </c>
      <c r="AL131" s="22">
        <f t="shared" si="6"/>
        <v>90</v>
      </c>
      <c r="AM131" s="23">
        <f t="shared" si="2"/>
        <v>5.4222222222222225</v>
      </c>
      <c r="AN131" s="54">
        <v>29</v>
      </c>
    </row>
    <row r="132" spans="1:40" ht="15" customHeight="1" x14ac:dyDescent="0.15">
      <c r="A132" s="43" t="s">
        <v>372</v>
      </c>
      <c r="B132" s="43" t="s">
        <v>373</v>
      </c>
      <c r="C132" s="50">
        <f t="shared" si="3"/>
        <v>342.5</v>
      </c>
      <c r="D132" s="21">
        <f t="shared" si="0"/>
        <v>114.16666666666667</v>
      </c>
      <c r="E132" s="20">
        <f t="shared" si="4"/>
        <v>3</v>
      </c>
      <c r="F132" s="35"/>
      <c r="G132" s="29"/>
      <c r="H132" s="35"/>
      <c r="I132" s="29"/>
      <c r="J132" s="35"/>
      <c r="K132" s="29"/>
      <c r="L132" s="35"/>
      <c r="M132" s="29"/>
      <c r="N132" s="35"/>
      <c r="O132" s="85"/>
      <c r="P132" s="91"/>
      <c r="Q132" s="82"/>
      <c r="R132" s="91">
        <v>48</v>
      </c>
      <c r="S132" s="82">
        <v>107.5</v>
      </c>
      <c r="T132" s="91">
        <v>48</v>
      </c>
      <c r="U132" s="82">
        <v>132.5</v>
      </c>
      <c r="V132" s="91"/>
      <c r="W132" s="82"/>
      <c r="X132" s="91">
        <v>50</v>
      </c>
      <c r="Y132" s="82">
        <v>102.5</v>
      </c>
      <c r="Z132" s="91"/>
      <c r="AA132" s="82"/>
      <c r="AB132" s="91"/>
      <c r="AC132" s="82"/>
      <c r="AD132" s="91"/>
      <c r="AE132" s="82"/>
      <c r="AF132" s="91"/>
      <c r="AG132" s="82"/>
      <c r="AH132" s="91"/>
      <c r="AI132" s="82"/>
      <c r="AJ132" s="26">
        <f t="shared" si="5"/>
        <v>146</v>
      </c>
      <c r="AK132" s="23">
        <f t="shared" si="1"/>
        <v>48.666666666666664</v>
      </c>
      <c r="AL132" s="22">
        <f t="shared" si="6"/>
        <v>27</v>
      </c>
      <c r="AM132" s="23">
        <f t="shared" si="2"/>
        <v>5.4074074074074074</v>
      </c>
      <c r="AN132" s="54">
        <v>30</v>
      </c>
    </row>
    <row r="133" spans="1:40" ht="15" customHeight="1" x14ac:dyDescent="0.15">
      <c r="A133" s="137" t="s">
        <v>214</v>
      </c>
      <c r="B133" s="137" t="s">
        <v>453</v>
      </c>
      <c r="C133" s="50">
        <f t="shared" si="3"/>
        <v>92.5</v>
      </c>
      <c r="D133" s="21">
        <f t="shared" si="0"/>
        <v>92.5</v>
      </c>
      <c r="E133" s="20">
        <f t="shared" si="4"/>
        <v>1</v>
      </c>
      <c r="F133" s="35"/>
      <c r="G133" s="29"/>
      <c r="H133" s="35"/>
      <c r="I133" s="29"/>
      <c r="J133" s="35"/>
      <c r="K133" s="29"/>
      <c r="L133" s="35"/>
      <c r="M133" s="29"/>
      <c r="N133" s="91"/>
      <c r="O133" s="85"/>
      <c r="P133" s="91"/>
      <c r="Q133" s="82"/>
      <c r="R133" s="91"/>
      <c r="S133" s="82"/>
      <c r="T133" s="91"/>
      <c r="U133" s="82"/>
      <c r="V133" s="91">
        <v>49</v>
      </c>
      <c r="W133" s="82">
        <v>92.5</v>
      </c>
      <c r="X133" s="91"/>
      <c r="Y133" s="82"/>
      <c r="Z133" s="91"/>
      <c r="AA133" s="82"/>
      <c r="AB133" s="91"/>
      <c r="AC133" s="82"/>
      <c r="AD133" s="91"/>
      <c r="AE133" s="82"/>
      <c r="AF133" s="91"/>
      <c r="AG133" s="82"/>
      <c r="AH133" s="91"/>
      <c r="AI133" s="82"/>
      <c r="AJ133" s="26">
        <f t="shared" si="5"/>
        <v>49</v>
      </c>
      <c r="AK133" s="23">
        <f t="shared" si="1"/>
        <v>49</v>
      </c>
      <c r="AL133" s="22">
        <f t="shared" si="6"/>
        <v>9</v>
      </c>
      <c r="AM133" s="23">
        <f t="shared" si="2"/>
        <v>5.4444444444444446</v>
      </c>
      <c r="AN133" s="54">
        <v>31</v>
      </c>
    </row>
    <row r="134" spans="1:40" ht="15" customHeight="1" x14ac:dyDescent="0.15">
      <c r="A134" s="6" t="s">
        <v>255</v>
      </c>
      <c r="B134" s="6" t="s">
        <v>256</v>
      </c>
      <c r="C134" s="50">
        <f t="shared" si="3"/>
        <v>780</v>
      </c>
      <c r="D134" s="21">
        <f t="shared" si="0"/>
        <v>130</v>
      </c>
      <c r="E134" s="20">
        <f t="shared" si="4"/>
        <v>6</v>
      </c>
      <c r="F134" s="32"/>
      <c r="G134" s="24"/>
      <c r="H134" s="35"/>
      <c r="I134" s="29"/>
      <c r="J134" s="46">
        <v>49</v>
      </c>
      <c r="K134" s="24">
        <v>157.5</v>
      </c>
      <c r="L134" s="35">
        <v>47</v>
      </c>
      <c r="M134" s="24">
        <v>150</v>
      </c>
      <c r="N134" s="35">
        <v>51</v>
      </c>
      <c r="O134" s="82">
        <v>132.5</v>
      </c>
      <c r="P134" s="91">
        <v>49</v>
      </c>
      <c r="Q134" s="82">
        <v>97.5</v>
      </c>
      <c r="R134" s="91"/>
      <c r="S134" s="82"/>
      <c r="T134" s="91"/>
      <c r="U134" s="82"/>
      <c r="V134" s="91"/>
      <c r="W134" s="82"/>
      <c r="X134" s="91"/>
      <c r="Y134" s="82"/>
      <c r="Z134" s="91"/>
      <c r="AA134" s="82"/>
      <c r="AB134" s="91">
        <v>50</v>
      </c>
      <c r="AC134" s="82">
        <v>92.5</v>
      </c>
      <c r="AD134" s="91"/>
      <c r="AE134" s="82"/>
      <c r="AF134" s="91"/>
      <c r="AG134" s="82"/>
      <c r="AH134" s="91">
        <v>42</v>
      </c>
      <c r="AI134" s="82">
        <v>150</v>
      </c>
      <c r="AJ134" s="26">
        <f t="shared" si="5"/>
        <v>288</v>
      </c>
      <c r="AK134" s="23">
        <f t="shared" si="1"/>
        <v>48</v>
      </c>
      <c r="AL134" s="22">
        <f t="shared" si="6"/>
        <v>54</v>
      </c>
      <c r="AM134" s="23">
        <f t="shared" si="2"/>
        <v>5.333333333333333</v>
      </c>
      <c r="AN134" s="54">
        <v>32</v>
      </c>
    </row>
    <row r="135" spans="1:40" ht="15" customHeight="1" x14ac:dyDescent="0.15">
      <c r="A135" s="42" t="s">
        <v>416</v>
      </c>
      <c r="B135" s="42" t="s">
        <v>417</v>
      </c>
      <c r="C135" s="50">
        <f t="shared" si="3"/>
        <v>225</v>
      </c>
      <c r="D135" s="21">
        <f t="shared" ref="D135:D166" si="7">+C135/E135</f>
        <v>112.5</v>
      </c>
      <c r="E135" s="20">
        <f t="shared" si="4"/>
        <v>2</v>
      </c>
      <c r="F135" s="35"/>
      <c r="G135" s="29"/>
      <c r="H135" s="35"/>
      <c r="I135" s="29"/>
      <c r="J135" s="35"/>
      <c r="K135" s="29"/>
      <c r="L135" s="35"/>
      <c r="M135" s="29"/>
      <c r="N135" s="35"/>
      <c r="O135" s="85"/>
      <c r="P135" s="91"/>
      <c r="Q135" s="82"/>
      <c r="R135" s="91"/>
      <c r="S135" s="82"/>
      <c r="T135" s="91">
        <v>51</v>
      </c>
      <c r="U135" s="82">
        <v>120</v>
      </c>
      <c r="V135" s="91"/>
      <c r="W135" s="82"/>
      <c r="X135" s="91"/>
      <c r="Y135" s="82"/>
      <c r="Z135" s="91"/>
      <c r="AA135" s="82"/>
      <c r="AB135" s="91"/>
      <c r="AC135" s="82"/>
      <c r="AD135" s="91"/>
      <c r="AE135" s="82"/>
      <c r="AF135" s="91">
        <v>48</v>
      </c>
      <c r="AG135" s="82">
        <v>105</v>
      </c>
      <c r="AH135" s="91"/>
      <c r="AI135" s="82"/>
      <c r="AJ135" s="26">
        <f t="shared" si="5"/>
        <v>99</v>
      </c>
      <c r="AK135" s="23">
        <f t="shared" si="1"/>
        <v>49.5</v>
      </c>
      <c r="AL135" s="22">
        <f t="shared" si="6"/>
        <v>18</v>
      </c>
      <c r="AM135" s="23">
        <f t="shared" si="2"/>
        <v>5.5</v>
      </c>
      <c r="AN135" s="54">
        <v>33</v>
      </c>
    </row>
    <row r="136" spans="1:40" ht="15" customHeight="1" x14ac:dyDescent="0.15">
      <c r="A136" s="43" t="s">
        <v>282</v>
      </c>
      <c r="B136" s="43" t="s">
        <v>283</v>
      </c>
      <c r="C136" s="50">
        <f t="shared" si="3"/>
        <v>712.5</v>
      </c>
      <c r="D136" s="21">
        <f t="shared" si="7"/>
        <v>101.78571428571429</v>
      </c>
      <c r="E136" s="20">
        <f t="shared" si="4"/>
        <v>7</v>
      </c>
      <c r="F136" s="37"/>
      <c r="G136" s="29"/>
      <c r="H136" s="35"/>
      <c r="I136" s="29"/>
      <c r="J136" s="35"/>
      <c r="K136" s="29"/>
      <c r="L136" s="35">
        <v>57</v>
      </c>
      <c r="M136" s="29">
        <v>100</v>
      </c>
      <c r="N136" s="35"/>
      <c r="O136" s="85"/>
      <c r="P136" s="91"/>
      <c r="Q136" s="82"/>
      <c r="R136" s="91">
        <v>45</v>
      </c>
      <c r="S136" s="82">
        <v>122.5</v>
      </c>
      <c r="T136" s="91"/>
      <c r="U136" s="82"/>
      <c r="V136" s="91">
        <v>50</v>
      </c>
      <c r="W136" s="82">
        <v>85</v>
      </c>
      <c r="X136" s="91">
        <v>49</v>
      </c>
      <c r="Y136" s="82">
        <v>110</v>
      </c>
      <c r="Z136" s="91"/>
      <c r="AA136" s="82"/>
      <c r="AB136" s="91">
        <v>51</v>
      </c>
      <c r="AC136" s="82">
        <v>85</v>
      </c>
      <c r="AD136" s="91"/>
      <c r="AE136" s="82"/>
      <c r="AF136" s="91">
        <v>46</v>
      </c>
      <c r="AG136" s="82">
        <v>115</v>
      </c>
      <c r="AH136" s="91">
        <v>51</v>
      </c>
      <c r="AI136" s="82">
        <v>95</v>
      </c>
      <c r="AJ136" s="26">
        <f t="shared" si="5"/>
        <v>349</v>
      </c>
      <c r="AK136" s="23">
        <f t="shared" si="1"/>
        <v>49.857142857142854</v>
      </c>
      <c r="AL136" s="22">
        <f t="shared" si="6"/>
        <v>63</v>
      </c>
      <c r="AM136" s="23">
        <f t="shared" si="2"/>
        <v>5.5396825396825395</v>
      </c>
      <c r="AN136" s="54">
        <v>34</v>
      </c>
    </row>
    <row r="137" spans="1:40" ht="15" customHeight="1" x14ac:dyDescent="0.15">
      <c r="A137" s="4" t="s">
        <v>95</v>
      </c>
      <c r="B137" s="4" t="s">
        <v>79</v>
      </c>
      <c r="C137" s="50">
        <f t="shared" si="3"/>
        <v>232.5</v>
      </c>
      <c r="D137" s="21">
        <f t="shared" si="7"/>
        <v>116.25</v>
      </c>
      <c r="E137" s="20">
        <f t="shared" si="4"/>
        <v>2</v>
      </c>
      <c r="F137" s="37">
        <v>53</v>
      </c>
      <c r="G137" s="31">
        <v>135</v>
      </c>
      <c r="H137" s="46"/>
      <c r="I137" s="31"/>
      <c r="J137" s="46"/>
      <c r="K137" s="31"/>
      <c r="L137" s="46"/>
      <c r="M137" s="31"/>
      <c r="N137" s="46"/>
      <c r="O137" s="31"/>
      <c r="P137" s="92">
        <v>49</v>
      </c>
      <c r="Q137" s="82">
        <v>97.5</v>
      </c>
      <c r="R137" s="91"/>
      <c r="S137" s="82"/>
      <c r="T137" s="91"/>
      <c r="U137" s="82"/>
      <c r="V137" s="91"/>
      <c r="W137" s="82"/>
      <c r="X137" s="91"/>
      <c r="Y137" s="82"/>
      <c r="Z137" s="91"/>
      <c r="AA137" s="82"/>
      <c r="AB137" s="91"/>
      <c r="AC137" s="82"/>
      <c r="AD137" s="91"/>
      <c r="AE137" s="82"/>
      <c r="AF137" s="91"/>
      <c r="AG137" s="82"/>
      <c r="AH137" s="91"/>
      <c r="AI137" s="82"/>
      <c r="AJ137" s="26">
        <f t="shared" si="5"/>
        <v>102</v>
      </c>
      <c r="AK137" s="23">
        <f t="shared" si="1"/>
        <v>51</v>
      </c>
      <c r="AL137" s="22">
        <f t="shared" si="6"/>
        <v>18</v>
      </c>
      <c r="AM137" s="23">
        <f t="shared" si="2"/>
        <v>5.666666666666667</v>
      </c>
      <c r="AN137" s="54">
        <v>35</v>
      </c>
    </row>
    <row r="138" spans="1:40" ht="15" customHeight="1" x14ac:dyDescent="0.15">
      <c r="A138" s="190" t="s">
        <v>501</v>
      </c>
      <c r="B138" s="190" t="s">
        <v>242</v>
      </c>
      <c r="C138" s="50">
        <f t="shared" si="3"/>
        <v>95</v>
      </c>
      <c r="D138" s="21">
        <f t="shared" si="7"/>
        <v>95</v>
      </c>
      <c r="E138" s="20">
        <f t="shared" si="4"/>
        <v>1</v>
      </c>
      <c r="F138" s="35"/>
      <c r="G138" s="29"/>
      <c r="H138" s="35"/>
      <c r="I138" s="29"/>
      <c r="J138" s="35"/>
      <c r="K138" s="29"/>
      <c r="L138" s="35"/>
      <c r="M138" s="29"/>
      <c r="N138" s="35"/>
      <c r="O138" s="29"/>
      <c r="P138" s="91"/>
      <c r="Q138" s="82"/>
      <c r="R138" s="91"/>
      <c r="S138" s="82"/>
      <c r="T138" s="91"/>
      <c r="U138" s="82"/>
      <c r="V138" s="91"/>
      <c r="W138" s="82"/>
      <c r="X138" s="91"/>
      <c r="Y138" s="82"/>
      <c r="Z138" s="91">
        <v>51</v>
      </c>
      <c r="AA138" s="82">
        <v>95</v>
      </c>
      <c r="AB138" s="91"/>
      <c r="AC138" s="82"/>
      <c r="AD138" s="91"/>
      <c r="AE138" s="82"/>
      <c r="AF138" s="91"/>
      <c r="AG138" s="82"/>
      <c r="AH138" s="91"/>
      <c r="AI138" s="82"/>
      <c r="AJ138" s="26">
        <f t="shared" si="5"/>
        <v>51</v>
      </c>
      <c r="AK138" s="23">
        <f t="shared" si="1"/>
        <v>51</v>
      </c>
      <c r="AL138" s="22">
        <f t="shared" si="6"/>
        <v>9</v>
      </c>
      <c r="AM138" s="23">
        <f t="shared" si="2"/>
        <v>5.666666666666667</v>
      </c>
      <c r="AN138" s="54">
        <v>36</v>
      </c>
    </row>
    <row r="139" spans="1:40" ht="15" customHeight="1" x14ac:dyDescent="0.15">
      <c r="A139" s="219" t="s">
        <v>490</v>
      </c>
      <c r="B139" s="219" t="s">
        <v>491</v>
      </c>
      <c r="C139" s="50">
        <f t="shared" si="3"/>
        <v>270</v>
      </c>
      <c r="D139" s="21">
        <f t="shared" si="7"/>
        <v>90</v>
      </c>
      <c r="E139" s="20">
        <f t="shared" si="4"/>
        <v>3</v>
      </c>
      <c r="F139" s="35"/>
      <c r="G139" s="29"/>
      <c r="H139" s="35"/>
      <c r="I139" s="29"/>
      <c r="J139" s="35"/>
      <c r="K139" s="29"/>
      <c r="L139" s="35"/>
      <c r="M139" s="29"/>
      <c r="N139" s="35"/>
      <c r="O139" s="29"/>
      <c r="P139" s="35"/>
      <c r="Q139" s="82"/>
      <c r="R139" s="91"/>
      <c r="S139" s="82"/>
      <c r="T139" s="91"/>
      <c r="U139" s="82"/>
      <c r="V139" s="91"/>
      <c r="W139" s="82"/>
      <c r="X139" s="91">
        <v>55</v>
      </c>
      <c r="Y139" s="82">
        <v>80</v>
      </c>
      <c r="Z139" s="91">
        <v>52</v>
      </c>
      <c r="AA139" s="82">
        <v>85</v>
      </c>
      <c r="AB139" s="91"/>
      <c r="AC139" s="82"/>
      <c r="AD139" s="91"/>
      <c r="AE139" s="82"/>
      <c r="AF139" s="91">
        <v>48</v>
      </c>
      <c r="AG139" s="82">
        <v>105</v>
      </c>
      <c r="AH139" s="91"/>
      <c r="AI139" s="82"/>
      <c r="AJ139" s="26">
        <f t="shared" si="5"/>
        <v>155</v>
      </c>
      <c r="AK139" s="23">
        <f t="shared" si="1"/>
        <v>51.666666666666664</v>
      </c>
      <c r="AL139" s="22">
        <f t="shared" si="6"/>
        <v>27</v>
      </c>
      <c r="AM139" s="23">
        <f t="shared" si="2"/>
        <v>5.7407407407407405</v>
      </c>
      <c r="AN139" s="54">
        <v>37</v>
      </c>
    </row>
    <row r="140" spans="1:40" ht="15" customHeight="1" x14ac:dyDescent="0.15">
      <c r="A140" s="219" t="s">
        <v>479</v>
      </c>
      <c r="B140" s="219" t="s">
        <v>492</v>
      </c>
      <c r="C140" s="50">
        <f t="shared" si="3"/>
        <v>300</v>
      </c>
      <c r="D140" s="21">
        <f t="shared" si="7"/>
        <v>100</v>
      </c>
      <c r="E140" s="20">
        <f t="shared" si="4"/>
        <v>3</v>
      </c>
      <c r="F140" s="35"/>
      <c r="G140" s="29"/>
      <c r="H140" s="35"/>
      <c r="I140" s="29"/>
      <c r="J140" s="35"/>
      <c r="K140" s="29"/>
      <c r="L140" s="35"/>
      <c r="M140" s="29"/>
      <c r="N140" s="35"/>
      <c r="O140" s="29"/>
      <c r="P140" s="35"/>
      <c r="Q140" s="28"/>
      <c r="R140" s="35"/>
      <c r="S140" s="28"/>
      <c r="T140" s="91"/>
      <c r="U140" s="82"/>
      <c r="V140" s="91"/>
      <c r="W140" s="82"/>
      <c r="X140" s="91">
        <v>53</v>
      </c>
      <c r="Y140" s="82">
        <v>85</v>
      </c>
      <c r="Z140" s="91">
        <v>51</v>
      </c>
      <c r="AA140" s="82">
        <v>95</v>
      </c>
      <c r="AB140" s="91"/>
      <c r="AC140" s="82"/>
      <c r="AD140" s="91"/>
      <c r="AE140" s="82"/>
      <c r="AF140" s="91"/>
      <c r="AG140" s="82"/>
      <c r="AH140" s="91">
        <v>46</v>
      </c>
      <c r="AI140" s="82">
        <v>120</v>
      </c>
      <c r="AJ140" s="26">
        <f t="shared" si="5"/>
        <v>150</v>
      </c>
      <c r="AK140" s="23">
        <f t="shared" si="1"/>
        <v>50</v>
      </c>
      <c r="AL140" s="22">
        <f t="shared" si="6"/>
        <v>27</v>
      </c>
      <c r="AM140" s="23">
        <f t="shared" si="2"/>
        <v>5.5555555555555554</v>
      </c>
      <c r="AN140" s="54">
        <v>38</v>
      </c>
    </row>
    <row r="141" spans="1:40" ht="15" customHeight="1" x14ac:dyDescent="0.15">
      <c r="A141" s="6" t="s">
        <v>84</v>
      </c>
      <c r="B141" s="6" t="s">
        <v>90</v>
      </c>
      <c r="C141" s="50">
        <f t="shared" si="3"/>
        <v>1127.5</v>
      </c>
      <c r="D141" s="21">
        <f t="shared" si="7"/>
        <v>112.75</v>
      </c>
      <c r="E141" s="20">
        <f t="shared" si="4"/>
        <v>10</v>
      </c>
      <c r="F141" s="32">
        <v>58</v>
      </c>
      <c r="G141" s="24">
        <v>107.5</v>
      </c>
      <c r="H141" s="46"/>
      <c r="I141" s="24"/>
      <c r="J141" s="46"/>
      <c r="K141" s="24"/>
      <c r="L141" s="46">
        <v>53</v>
      </c>
      <c r="M141" s="24">
        <v>130</v>
      </c>
      <c r="N141" s="35">
        <v>55</v>
      </c>
      <c r="O141" s="28">
        <v>112.5</v>
      </c>
      <c r="P141" s="35"/>
      <c r="Q141" s="28"/>
      <c r="R141" s="91">
        <v>51</v>
      </c>
      <c r="S141" s="82">
        <v>95</v>
      </c>
      <c r="T141" s="91">
        <v>45</v>
      </c>
      <c r="U141" s="82">
        <v>147.5</v>
      </c>
      <c r="V141" s="91">
        <v>47</v>
      </c>
      <c r="W141" s="82">
        <v>102.5</v>
      </c>
      <c r="X141" s="91">
        <v>51</v>
      </c>
      <c r="Y141" s="82">
        <v>92.5</v>
      </c>
      <c r="Z141" s="91"/>
      <c r="AA141" s="82"/>
      <c r="AB141" s="91">
        <v>59</v>
      </c>
      <c r="AC141" s="82">
        <v>80</v>
      </c>
      <c r="AD141" s="91">
        <v>51</v>
      </c>
      <c r="AE141" s="82">
        <v>115</v>
      </c>
      <c r="AF141" s="91"/>
      <c r="AG141" s="82"/>
      <c r="AH141" s="91">
        <v>43</v>
      </c>
      <c r="AI141" s="82">
        <v>145</v>
      </c>
      <c r="AJ141" s="26">
        <f t="shared" si="5"/>
        <v>513</v>
      </c>
      <c r="AK141" s="23">
        <f t="shared" si="1"/>
        <v>51.3</v>
      </c>
      <c r="AL141" s="22">
        <f t="shared" si="6"/>
        <v>90</v>
      </c>
      <c r="AM141" s="23">
        <f t="shared" si="2"/>
        <v>5.7</v>
      </c>
      <c r="AN141" s="54">
        <v>39</v>
      </c>
    </row>
    <row r="142" spans="1:40" ht="15" customHeight="1" x14ac:dyDescent="0.15">
      <c r="A142" s="6" t="s">
        <v>197</v>
      </c>
      <c r="B142" s="6" t="s">
        <v>198</v>
      </c>
      <c r="C142" s="50">
        <f t="shared" si="3"/>
        <v>237.5</v>
      </c>
      <c r="D142" s="21">
        <f t="shared" si="7"/>
        <v>118.75</v>
      </c>
      <c r="E142" s="20">
        <f t="shared" si="4"/>
        <v>2</v>
      </c>
      <c r="F142" s="37">
        <v>56</v>
      </c>
      <c r="G142" s="31">
        <v>115</v>
      </c>
      <c r="H142" s="35">
        <v>58</v>
      </c>
      <c r="I142" s="29">
        <v>122.5</v>
      </c>
      <c r="J142" s="35"/>
      <c r="K142" s="29"/>
      <c r="L142" s="35"/>
      <c r="M142" s="29"/>
      <c r="N142" s="35"/>
      <c r="O142" s="29"/>
      <c r="P142" s="35"/>
      <c r="Q142" s="28"/>
      <c r="R142" s="35"/>
      <c r="S142" s="28"/>
      <c r="T142" s="91"/>
      <c r="U142" s="82"/>
      <c r="V142" s="91"/>
      <c r="W142" s="82"/>
      <c r="X142" s="91"/>
      <c r="Y142" s="82"/>
      <c r="Z142" s="91"/>
      <c r="AA142" s="82"/>
      <c r="AB142" s="91"/>
      <c r="AC142" s="82"/>
      <c r="AD142" s="91"/>
      <c r="AE142" s="82"/>
      <c r="AF142" s="91"/>
      <c r="AG142" s="82"/>
      <c r="AH142" s="91"/>
      <c r="AI142" s="82"/>
      <c r="AJ142" s="26">
        <f t="shared" si="5"/>
        <v>114</v>
      </c>
      <c r="AK142" s="23">
        <f t="shared" si="1"/>
        <v>57</v>
      </c>
      <c r="AL142" s="22">
        <f t="shared" si="6"/>
        <v>18</v>
      </c>
      <c r="AM142" s="23">
        <f t="shared" si="2"/>
        <v>6.333333333333333</v>
      </c>
      <c r="AN142" s="54">
        <v>40</v>
      </c>
    </row>
    <row r="143" spans="1:40" ht="15" customHeight="1" x14ac:dyDescent="0.15">
      <c r="A143" s="3" t="s">
        <v>185</v>
      </c>
      <c r="B143" s="3" t="s">
        <v>194</v>
      </c>
      <c r="C143" s="50">
        <f t="shared" si="3"/>
        <v>135</v>
      </c>
      <c r="D143" s="21">
        <f t="shared" si="7"/>
        <v>135</v>
      </c>
      <c r="E143" s="20">
        <f t="shared" si="4"/>
        <v>1</v>
      </c>
      <c r="F143" s="37">
        <v>53</v>
      </c>
      <c r="G143" s="31">
        <v>135</v>
      </c>
      <c r="H143" s="46"/>
      <c r="I143" s="31"/>
      <c r="J143" s="46"/>
      <c r="K143" s="31"/>
      <c r="L143" s="46"/>
      <c r="M143" s="31"/>
      <c r="N143" s="46"/>
      <c r="O143" s="31"/>
      <c r="P143" s="46"/>
      <c r="Q143" s="28"/>
      <c r="R143" s="35"/>
      <c r="S143" s="28"/>
      <c r="T143" s="91"/>
      <c r="U143" s="82"/>
      <c r="V143" s="91"/>
      <c r="W143" s="82"/>
      <c r="X143" s="91"/>
      <c r="Y143" s="82"/>
      <c r="Z143" s="91"/>
      <c r="AA143" s="82"/>
      <c r="AB143" s="91"/>
      <c r="AC143" s="82"/>
      <c r="AD143" s="91"/>
      <c r="AE143" s="82"/>
      <c r="AF143" s="91"/>
      <c r="AG143" s="82"/>
      <c r="AH143" s="91"/>
      <c r="AI143" s="82"/>
      <c r="AJ143" s="26">
        <f t="shared" si="5"/>
        <v>53</v>
      </c>
      <c r="AK143" s="23">
        <f t="shared" si="1"/>
        <v>53</v>
      </c>
      <c r="AL143" s="22">
        <f t="shared" si="6"/>
        <v>9</v>
      </c>
      <c r="AM143" s="23">
        <f t="shared" si="2"/>
        <v>5.8888888888888893</v>
      </c>
      <c r="AN143" s="54">
        <v>41</v>
      </c>
    </row>
    <row r="144" spans="1:40" ht="15" customHeight="1" x14ac:dyDescent="0.15">
      <c r="A144" s="6" t="s">
        <v>153</v>
      </c>
      <c r="B144" s="6" t="s">
        <v>154</v>
      </c>
      <c r="C144" s="50">
        <f t="shared" si="3"/>
        <v>235</v>
      </c>
      <c r="D144" s="21">
        <f t="shared" si="7"/>
        <v>117.5</v>
      </c>
      <c r="E144" s="20">
        <f t="shared" si="4"/>
        <v>2</v>
      </c>
      <c r="F144" s="37">
        <v>54</v>
      </c>
      <c r="G144" s="31">
        <v>125</v>
      </c>
      <c r="H144" s="46"/>
      <c r="I144" s="31"/>
      <c r="J144" s="46"/>
      <c r="K144" s="31"/>
      <c r="L144" s="46"/>
      <c r="M144" s="31"/>
      <c r="N144" s="46"/>
      <c r="O144" s="31"/>
      <c r="P144" s="46"/>
      <c r="Q144" s="28"/>
      <c r="R144" s="35"/>
      <c r="S144" s="28"/>
      <c r="T144" s="91">
        <v>52</v>
      </c>
      <c r="U144" s="82">
        <v>110</v>
      </c>
      <c r="V144" s="91"/>
      <c r="W144" s="82"/>
      <c r="X144" s="91"/>
      <c r="Y144" s="82"/>
      <c r="Z144" s="91"/>
      <c r="AA144" s="82"/>
      <c r="AB144" s="91"/>
      <c r="AC144" s="82"/>
      <c r="AD144" s="91"/>
      <c r="AE144" s="82"/>
      <c r="AF144" s="91"/>
      <c r="AG144" s="82"/>
      <c r="AH144" s="91"/>
      <c r="AI144" s="82"/>
      <c r="AJ144" s="26">
        <f t="shared" si="5"/>
        <v>106</v>
      </c>
      <c r="AK144" s="23">
        <f t="shared" si="1"/>
        <v>53</v>
      </c>
      <c r="AL144" s="22">
        <f t="shared" si="6"/>
        <v>18</v>
      </c>
      <c r="AM144" s="23">
        <f t="shared" si="2"/>
        <v>5.8888888888888893</v>
      </c>
      <c r="AN144" s="54">
        <v>42</v>
      </c>
    </row>
    <row r="145" spans="1:40" ht="15" customHeight="1" x14ac:dyDescent="0.15">
      <c r="A145" s="232" t="s">
        <v>564</v>
      </c>
      <c r="B145" s="232" t="s">
        <v>565</v>
      </c>
      <c r="C145" s="50">
        <f t="shared" si="3"/>
        <v>80</v>
      </c>
      <c r="D145" s="21">
        <f t="shared" si="7"/>
        <v>80</v>
      </c>
      <c r="E145" s="20">
        <f t="shared" si="4"/>
        <v>1</v>
      </c>
      <c r="F145" s="162"/>
      <c r="G145" s="182"/>
      <c r="H145" s="162"/>
      <c r="I145" s="182"/>
      <c r="J145" s="162"/>
      <c r="K145" s="182"/>
      <c r="L145" s="162"/>
      <c r="M145" s="182"/>
      <c r="N145" s="162"/>
      <c r="O145" s="182"/>
      <c r="P145" s="162"/>
      <c r="Q145" s="163"/>
      <c r="R145" s="162"/>
      <c r="S145" s="163"/>
      <c r="T145" s="164"/>
      <c r="U145" s="98"/>
      <c r="V145" s="35"/>
      <c r="W145" s="28"/>
      <c r="X145" s="91"/>
      <c r="Y145" s="82"/>
      <c r="Z145" s="91"/>
      <c r="AA145" s="82"/>
      <c r="AB145" s="91"/>
      <c r="AC145" s="82"/>
      <c r="AD145" s="91"/>
      <c r="AE145" s="82"/>
      <c r="AF145" s="91">
        <v>53</v>
      </c>
      <c r="AG145" s="82">
        <v>80</v>
      </c>
      <c r="AH145" s="91"/>
      <c r="AI145" s="82"/>
      <c r="AJ145" s="26">
        <f t="shared" si="5"/>
        <v>53</v>
      </c>
      <c r="AK145" s="23">
        <f t="shared" si="1"/>
        <v>53</v>
      </c>
      <c r="AL145" s="22">
        <f t="shared" si="6"/>
        <v>9</v>
      </c>
      <c r="AM145" s="23">
        <f t="shared" si="2"/>
        <v>5.8888888888888893</v>
      </c>
      <c r="AN145" s="54">
        <v>43</v>
      </c>
    </row>
    <row r="146" spans="1:40" ht="15" customHeight="1" x14ac:dyDescent="0.15">
      <c r="A146" s="223" t="s">
        <v>488</v>
      </c>
      <c r="B146" s="223" t="s">
        <v>489</v>
      </c>
      <c r="C146" s="50">
        <f t="shared" si="3"/>
        <v>545</v>
      </c>
      <c r="D146" s="21">
        <f t="shared" si="7"/>
        <v>90.833333333333329</v>
      </c>
      <c r="E146" s="20">
        <f t="shared" si="4"/>
        <v>6</v>
      </c>
      <c r="F146" s="166"/>
      <c r="G146" s="183"/>
      <c r="H146" s="166"/>
      <c r="I146" s="183"/>
      <c r="J146" s="166"/>
      <c r="K146" s="183"/>
      <c r="L146" s="166"/>
      <c r="M146" s="183"/>
      <c r="N146" s="166"/>
      <c r="O146" s="183"/>
      <c r="P146" s="166"/>
      <c r="Q146" s="167"/>
      <c r="R146" s="166"/>
      <c r="S146" s="167"/>
      <c r="T146" s="166"/>
      <c r="U146" s="177"/>
      <c r="V146" s="35"/>
      <c r="W146" s="28"/>
      <c r="X146" s="91">
        <v>58</v>
      </c>
      <c r="Y146" s="82">
        <v>72.5</v>
      </c>
      <c r="Z146" s="91">
        <v>55</v>
      </c>
      <c r="AA146" s="82">
        <v>75</v>
      </c>
      <c r="AB146" s="91">
        <v>50</v>
      </c>
      <c r="AC146" s="82">
        <v>92.5</v>
      </c>
      <c r="AD146" s="91">
        <v>52</v>
      </c>
      <c r="AE146" s="82">
        <v>110</v>
      </c>
      <c r="AF146" s="91">
        <v>51</v>
      </c>
      <c r="AG146" s="82">
        <v>85</v>
      </c>
      <c r="AH146" s="91">
        <v>49</v>
      </c>
      <c r="AI146" s="82">
        <v>110</v>
      </c>
      <c r="AJ146" s="26">
        <f t="shared" si="5"/>
        <v>315</v>
      </c>
      <c r="AK146" s="23">
        <f t="shared" si="1"/>
        <v>52.5</v>
      </c>
      <c r="AL146" s="22">
        <f t="shared" si="6"/>
        <v>54</v>
      </c>
      <c r="AM146" s="23">
        <f t="shared" si="2"/>
        <v>5.833333333333333</v>
      </c>
      <c r="AN146" s="54">
        <v>44</v>
      </c>
    </row>
    <row r="147" spans="1:40" ht="15" customHeight="1" x14ac:dyDescent="0.15">
      <c r="A147" s="257" t="s">
        <v>164</v>
      </c>
      <c r="B147" s="257" t="s">
        <v>308</v>
      </c>
      <c r="C147" s="50">
        <f t="shared" si="3"/>
        <v>195</v>
      </c>
      <c r="D147" s="21">
        <f t="shared" si="7"/>
        <v>97.5</v>
      </c>
      <c r="E147" s="20">
        <f t="shared" si="4"/>
        <v>2</v>
      </c>
      <c r="F147" s="254"/>
      <c r="G147" s="185"/>
      <c r="H147" s="180"/>
      <c r="I147" s="185"/>
      <c r="J147" s="180"/>
      <c r="K147" s="185"/>
      <c r="L147" s="180"/>
      <c r="M147" s="185"/>
      <c r="N147" s="254">
        <v>58</v>
      </c>
      <c r="O147" s="179">
        <v>102.5</v>
      </c>
      <c r="P147" s="180"/>
      <c r="Q147" s="179"/>
      <c r="R147" s="180"/>
      <c r="S147" s="179"/>
      <c r="T147" s="164"/>
      <c r="U147" s="98"/>
      <c r="V147" s="35">
        <v>49</v>
      </c>
      <c r="W147" s="28">
        <v>92.5</v>
      </c>
      <c r="X147" s="91"/>
      <c r="Y147" s="82"/>
      <c r="Z147" s="91"/>
      <c r="AA147" s="82"/>
      <c r="AB147" s="91"/>
      <c r="AC147" s="82"/>
      <c r="AD147" s="91"/>
      <c r="AE147" s="82"/>
      <c r="AF147" s="91"/>
      <c r="AG147" s="82"/>
      <c r="AH147" s="91"/>
      <c r="AI147" s="82"/>
      <c r="AJ147" s="26">
        <f t="shared" si="5"/>
        <v>107</v>
      </c>
      <c r="AK147" s="23">
        <f t="shared" si="1"/>
        <v>53.5</v>
      </c>
      <c r="AL147" s="22">
        <f t="shared" si="6"/>
        <v>18</v>
      </c>
      <c r="AM147" s="23">
        <f t="shared" si="2"/>
        <v>5.9444444444444446</v>
      </c>
      <c r="AN147" s="54">
        <v>45</v>
      </c>
    </row>
    <row r="148" spans="1:40" ht="15" customHeight="1" x14ac:dyDescent="0.15">
      <c r="A148" s="160" t="s">
        <v>257</v>
      </c>
      <c r="B148" s="160" t="s">
        <v>87</v>
      </c>
      <c r="C148" s="50">
        <f t="shared" si="3"/>
        <v>357.5</v>
      </c>
      <c r="D148" s="21">
        <f t="shared" si="7"/>
        <v>119.16666666666667</v>
      </c>
      <c r="E148" s="20">
        <f t="shared" si="4"/>
        <v>3</v>
      </c>
      <c r="F148" s="132"/>
      <c r="G148" s="255"/>
      <c r="H148" s="166"/>
      <c r="I148" s="183"/>
      <c r="J148" s="135">
        <v>55</v>
      </c>
      <c r="K148" s="255">
        <v>147.5</v>
      </c>
      <c r="L148" s="166">
        <v>56</v>
      </c>
      <c r="M148" s="183">
        <v>107.5</v>
      </c>
      <c r="N148" s="166"/>
      <c r="O148" s="183"/>
      <c r="P148" s="166"/>
      <c r="Q148" s="167"/>
      <c r="R148" s="166"/>
      <c r="S148" s="167"/>
      <c r="T148" s="166"/>
      <c r="U148" s="167"/>
      <c r="V148" s="207"/>
      <c r="W148" s="217"/>
      <c r="X148" s="35">
        <v>50</v>
      </c>
      <c r="Y148" s="28">
        <v>102.5</v>
      </c>
      <c r="Z148" s="91"/>
      <c r="AA148" s="82"/>
      <c r="AB148" s="91"/>
      <c r="AC148" s="82"/>
      <c r="AD148" s="91"/>
      <c r="AE148" s="82"/>
      <c r="AF148" s="91"/>
      <c r="AG148" s="82"/>
      <c r="AH148" s="91"/>
      <c r="AI148" s="82"/>
      <c r="AJ148" s="26">
        <f t="shared" si="5"/>
        <v>161</v>
      </c>
      <c r="AK148" s="23">
        <f t="shared" si="1"/>
        <v>53.666666666666664</v>
      </c>
      <c r="AL148" s="22">
        <f t="shared" si="6"/>
        <v>27</v>
      </c>
      <c r="AM148" s="23">
        <f t="shared" si="2"/>
        <v>5.9629629629629628</v>
      </c>
      <c r="AN148" s="54">
        <v>46</v>
      </c>
    </row>
    <row r="149" spans="1:40" ht="15" customHeight="1" x14ac:dyDescent="0.15">
      <c r="A149" s="160" t="s">
        <v>114</v>
      </c>
      <c r="B149" s="160" t="s">
        <v>150</v>
      </c>
      <c r="C149" s="50">
        <f t="shared" si="3"/>
        <v>367.5</v>
      </c>
      <c r="D149" s="21">
        <f t="shared" si="7"/>
        <v>122.5</v>
      </c>
      <c r="E149" s="20">
        <f t="shared" si="4"/>
        <v>3</v>
      </c>
      <c r="F149" s="225">
        <v>53</v>
      </c>
      <c r="G149" s="141">
        <v>135</v>
      </c>
      <c r="H149" s="135"/>
      <c r="I149" s="141"/>
      <c r="J149" s="135"/>
      <c r="K149" s="141"/>
      <c r="L149" s="166">
        <v>54</v>
      </c>
      <c r="M149" s="183">
        <v>120</v>
      </c>
      <c r="N149" s="166">
        <v>55</v>
      </c>
      <c r="O149" s="167">
        <v>112.5</v>
      </c>
      <c r="P149" s="166"/>
      <c r="Q149" s="167"/>
      <c r="R149" s="166"/>
      <c r="S149" s="167"/>
      <c r="T149" s="166"/>
      <c r="U149" s="167"/>
      <c r="V149" s="166"/>
      <c r="W149" s="177"/>
      <c r="X149" s="35"/>
      <c r="Y149" s="28"/>
      <c r="Z149" s="91"/>
      <c r="AA149" s="82"/>
      <c r="AB149" s="91"/>
      <c r="AC149" s="82"/>
      <c r="AD149" s="91"/>
      <c r="AE149" s="82"/>
      <c r="AF149" s="91"/>
      <c r="AG149" s="82"/>
      <c r="AH149" s="91"/>
      <c r="AI149" s="82"/>
      <c r="AJ149" s="26">
        <f t="shared" si="5"/>
        <v>162</v>
      </c>
      <c r="AK149" s="23">
        <f t="shared" si="1"/>
        <v>54</v>
      </c>
      <c r="AL149" s="22">
        <f t="shared" si="6"/>
        <v>27</v>
      </c>
      <c r="AM149" s="23">
        <f t="shared" si="2"/>
        <v>6</v>
      </c>
      <c r="AN149" s="54">
        <v>47</v>
      </c>
    </row>
    <row r="150" spans="1:40" ht="15" customHeight="1" x14ac:dyDescent="0.15">
      <c r="A150" s="140" t="s">
        <v>108</v>
      </c>
      <c r="B150" s="140" t="s">
        <v>182</v>
      </c>
      <c r="C150" s="50">
        <f t="shared" si="3"/>
        <v>450</v>
      </c>
      <c r="D150" s="21">
        <f t="shared" si="7"/>
        <v>90</v>
      </c>
      <c r="E150" s="20">
        <f t="shared" si="4"/>
        <v>5</v>
      </c>
      <c r="F150" s="180"/>
      <c r="G150" s="185"/>
      <c r="H150" s="180"/>
      <c r="I150" s="185"/>
      <c r="J150" s="180"/>
      <c r="K150" s="185"/>
      <c r="L150" s="180"/>
      <c r="M150" s="185"/>
      <c r="N150" s="180"/>
      <c r="O150" s="185"/>
      <c r="P150" s="180"/>
      <c r="Q150" s="179"/>
      <c r="R150" s="180">
        <v>60</v>
      </c>
      <c r="S150" s="179">
        <v>90</v>
      </c>
      <c r="T150" s="180">
        <v>57</v>
      </c>
      <c r="U150" s="179">
        <v>102.5</v>
      </c>
      <c r="V150" s="180">
        <v>53</v>
      </c>
      <c r="W150" s="205">
        <v>75</v>
      </c>
      <c r="X150" s="35"/>
      <c r="Y150" s="28"/>
      <c r="Z150" s="91">
        <v>53</v>
      </c>
      <c r="AA150" s="82">
        <v>80</v>
      </c>
      <c r="AB150" s="91">
        <v>48</v>
      </c>
      <c r="AC150" s="82">
        <v>102.5</v>
      </c>
      <c r="AD150" s="91"/>
      <c r="AE150" s="82"/>
      <c r="AF150" s="91"/>
      <c r="AG150" s="82"/>
      <c r="AH150" s="91"/>
      <c r="AI150" s="82"/>
      <c r="AJ150" s="26">
        <f t="shared" si="5"/>
        <v>271</v>
      </c>
      <c r="AK150" s="23">
        <f t="shared" si="1"/>
        <v>54.2</v>
      </c>
      <c r="AL150" s="22">
        <f t="shared" si="6"/>
        <v>45</v>
      </c>
      <c r="AM150" s="23">
        <f t="shared" si="2"/>
        <v>6.0222222222222221</v>
      </c>
      <c r="AN150" s="54">
        <v>48</v>
      </c>
    </row>
    <row r="151" spans="1:40" ht="15" customHeight="1" x14ac:dyDescent="0.15">
      <c r="A151" s="256" t="s">
        <v>99</v>
      </c>
      <c r="B151" s="256" t="s">
        <v>103</v>
      </c>
      <c r="C151" s="50">
        <f t="shared" si="3"/>
        <v>187.5</v>
      </c>
      <c r="D151" s="21">
        <f t="shared" si="7"/>
        <v>93.75</v>
      </c>
      <c r="E151" s="20">
        <f t="shared" si="4"/>
        <v>2</v>
      </c>
      <c r="F151" s="169">
        <v>55</v>
      </c>
      <c r="G151" s="171">
        <v>120</v>
      </c>
      <c r="H151" s="172"/>
      <c r="I151" s="171"/>
      <c r="J151" s="172"/>
      <c r="K151" s="171"/>
      <c r="L151" s="172"/>
      <c r="M151" s="171"/>
      <c r="N151" s="172"/>
      <c r="O151" s="171"/>
      <c r="P151" s="172"/>
      <c r="Q151" s="179"/>
      <c r="R151" s="180"/>
      <c r="S151" s="179"/>
      <c r="T151" s="180"/>
      <c r="U151" s="179"/>
      <c r="V151" s="180">
        <v>54</v>
      </c>
      <c r="W151" s="205">
        <v>67.5</v>
      </c>
      <c r="X151" s="35"/>
      <c r="Y151" s="28"/>
      <c r="Z151" s="91"/>
      <c r="AA151" s="82"/>
      <c r="AB151" s="91"/>
      <c r="AC151" s="82"/>
      <c r="AD151" s="91"/>
      <c r="AE151" s="82"/>
      <c r="AF151" s="91"/>
      <c r="AG151" s="82"/>
      <c r="AH151" s="91"/>
      <c r="AI151" s="82"/>
      <c r="AJ151" s="26">
        <f t="shared" si="5"/>
        <v>109</v>
      </c>
      <c r="AK151" s="23">
        <f t="shared" si="1"/>
        <v>54.5</v>
      </c>
      <c r="AL151" s="22">
        <f t="shared" si="6"/>
        <v>18</v>
      </c>
      <c r="AM151" s="23">
        <f t="shared" si="2"/>
        <v>6.0555555555555554</v>
      </c>
      <c r="AN151" s="54">
        <v>49</v>
      </c>
    </row>
    <row r="152" spans="1:40" ht="15" customHeight="1" x14ac:dyDescent="0.15">
      <c r="A152" s="105" t="s">
        <v>454</v>
      </c>
      <c r="B152" s="105" t="s">
        <v>455</v>
      </c>
      <c r="C152" s="50">
        <f t="shared" si="3"/>
        <v>60</v>
      </c>
      <c r="D152" s="21">
        <f t="shared" si="7"/>
        <v>60</v>
      </c>
      <c r="E152" s="20">
        <f t="shared" si="4"/>
        <v>1</v>
      </c>
      <c r="F152" s="35"/>
      <c r="G152" s="29"/>
      <c r="H152" s="35"/>
      <c r="I152" s="29"/>
      <c r="J152" s="35"/>
      <c r="K152" s="29"/>
      <c r="L152" s="35"/>
      <c r="M152" s="29"/>
      <c r="N152" s="35"/>
      <c r="O152" s="29"/>
      <c r="P152" s="35"/>
      <c r="Q152" s="28"/>
      <c r="R152" s="35"/>
      <c r="S152" s="28"/>
      <c r="T152" s="35"/>
      <c r="U152" s="28"/>
      <c r="V152" s="35">
        <v>56</v>
      </c>
      <c r="W152" s="178">
        <v>60</v>
      </c>
      <c r="X152" s="35"/>
      <c r="Y152" s="28"/>
      <c r="Z152" s="91"/>
      <c r="AA152" s="82"/>
      <c r="AB152" s="91"/>
      <c r="AC152" s="82"/>
      <c r="AD152" s="91"/>
      <c r="AE152" s="82"/>
      <c r="AF152" s="91"/>
      <c r="AG152" s="82"/>
      <c r="AH152" s="91"/>
      <c r="AI152" s="82"/>
      <c r="AJ152" s="26">
        <f t="shared" si="5"/>
        <v>56</v>
      </c>
      <c r="AK152" s="23">
        <f t="shared" si="1"/>
        <v>56</v>
      </c>
      <c r="AL152" s="22">
        <f t="shared" si="6"/>
        <v>9</v>
      </c>
      <c r="AM152" s="23">
        <f t="shared" si="2"/>
        <v>6.2222222222222223</v>
      </c>
      <c r="AN152" s="54">
        <v>50</v>
      </c>
    </row>
    <row r="153" spans="1:40" ht="15" customHeight="1" x14ac:dyDescent="0.15">
      <c r="A153" s="6" t="s">
        <v>210</v>
      </c>
      <c r="B153" s="6" t="s">
        <v>211</v>
      </c>
      <c r="C153" s="50">
        <f t="shared" si="3"/>
        <v>335</v>
      </c>
      <c r="D153" s="21">
        <f t="shared" si="7"/>
        <v>111.66666666666667</v>
      </c>
      <c r="E153" s="20">
        <f t="shared" si="4"/>
        <v>3</v>
      </c>
      <c r="F153" s="32"/>
      <c r="G153" s="24"/>
      <c r="H153" s="35">
        <v>56</v>
      </c>
      <c r="I153" s="29">
        <v>130</v>
      </c>
      <c r="J153" s="35"/>
      <c r="K153" s="29"/>
      <c r="L153" s="35">
        <v>54</v>
      </c>
      <c r="M153" s="29">
        <v>120</v>
      </c>
      <c r="N153" s="35"/>
      <c r="O153" s="29"/>
      <c r="P153" s="35">
        <v>60</v>
      </c>
      <c r="Q153" s="28">
        <v>85</v>
      </c>
      <c r="R153" s="35"/>
      <c r="S153" s="28"/>
      <c r="T153" s="35"/>
      <c r="U153" s="28"/>
      <c r="V153" s="35"/>
      <c r="W153" s="28"/>
      <c r="X153" s="91"/>
      <c r="Y153" s="82"/>
      <c r="Z153" s="91"/>
      <c r="AA153" s="82"/>
      <c r="AB153" s="91"/>
      <c r="AC153" s="82"/>
      <c r="AD153" s="91"/>
      <c r="AE153" s="82"/>
      <c r="AF153" s="91"/>
      <c r="AG153" s="82"/>
      <c r="AH153" s="91"/>
      <c r="AI153" s="82"/>
      <c r="AJ153" s="26">
        <f t="shared" si="5"/>
        <v>170</v>
      </c>
      <c r="AK153" s="23">
        <f t="shared" si="1"/>
        <v>56.666666666666664</v>
      </c>
      <c r="AL153" s="22">
        <f t="shared" si="6"/>
        <v>27</v>
      </c>
      <c r="AM153" s="23">
        <f t="shared" si="2"/>
        <v>6.2962962962962967</v>
      </c>
      <c r="AN153" s="54">
        <v>51</v>
      </c>
    </row>
    <row r="154" spans="1:40" ht="15" customHeight="1" x14ac:dyDescent="0.15">
      <c r="A154" s="43" t="s">
        <v>250</v>
      </c>
      <c r="B154" s="43" t="s">
        <v>251</v>
      </c>
      <c r="C154" s="50">
        <f t="shared" si="3"/>
        <v>102.5</v>
      </c>
      <c r="D154" s="21">
        <f t="shared" si="7"/>
        <v>102.5</v>
      </c>
      <c r="E154" s="20">
        <f t="shared" si="4"/>
        <v>1</v>
      </c>
      <c r="F154" s="35"/>
      <c r="G154" s="29"/>
      <c r="H154" s="35"/>
      <c r="I154" s="29"/>
      <c r="J154" s="35"/>
      <c r="K154" s="29"/>
      <c r="L154" s="35"/>
      <c r="M154" s="29"/>
      <c r="N154" s="35"/>
      <c r="O154" s="29"/>
      <c r="P154" s="35"/>
      <c r="Q154" s="28"/>
      <c r="R154" s="35"/>
      <c r="S154" s="28"/>
      <c r="T154" s="35">
        <v>57</v>
      </c>
      <c r="U154" s="28">
        <v>102.5</v>
      </c>
      <c r="V154" s="91"/>
      <c r="W154" s="82"/>
      <c r="X154" s="91"/>
      <c r="Y154" s="82"/>
      <c r="Z154" s="91"/>
      <c r="AA154" s="82"/>
      <c r="AB154" s="91"/>
      <c r="AC154" s="82"/>
      <c r="AD154" s="91"/>
      <c r="AE154" s="82"/>
      <c r="AF154" s="91"/>
      <c r="AG154" s="82"/>
      <c r="AH154" s="91"/>
      <c r="AI154" s="82"/>
      <c r="AJ154" s="26">
        <f t="shared" si="5"/>
        <v>57</v>
      </c>
      <c r="AK154" s="23">
        <f t="shared" si="1"/>
        <v>57</v>
      </c>
      <c r="AL154" s="22">
        <f t="shared" si="6"/>
        <v>9</v>
      </c>
      <c r="AM154" s="23">
        <f t="shared" si="2"/>
        <v>6.333333333333333</v>
      </c>
      <c r="AN154" s="54">
        <v>52</v>
      </c>
    </row>
    <row r="155" spans="1:40" ht="15" customHeight="1" x14ac:dyDescent="0.15">
      <c r="A155" s="105" t="s">
        <v>341</v>
      </c>
      <c r="B155" s="105" t="s">
        <v>242</v>
      </c>
      <c r="C155" s="50">
        <f t="shared" si="3"/>
        <v>302.5</v>
      </c>
      <c r="D155" s="21">
        <f t="shared" si="7"/>
        <v>75.625</v>
      </c>
      <c r="E155" s="20">
        <f t="shared" si="4"/>
        <v>4</v>
      </c>
      <c r="F155" s="35"/>
      <c r="G155" s="29"/>
      <c r="H155" s="35"/>
      <c r="I155" s="29"/>
      <c r="J155" s="35"/>
      <c r="K155" s="29"/>
      <c r="L155" s="35"/>
      <c r="M155" s="29"/>
      <c r="N155" s="35"/>
      <c r="O155" s="29"/>
      <c r="P155" s="35"/>
      <c r="Q155" s="28"/>
      <c r="R155" s="35"/>
      <c r="S155" s="28"/>
      <c r="T155" s="35"/>
      <c r="U155" s="28"/>
      <c r="V155" s="91">
        <v>52</v>
      </c>
      <c r="W155" s="82">
        <v>80</v>
      </c>
      <c r="X155" s="91">
        <v>60</v>
      </c>
      <c r="Y155" s="82">
        <v>65</v>
      </c>
      <c r="Z155" s="91"/>
      <c r="AA155" s="82"/>
      <c r="AB155" s="91">
        <v>60</v>
      </c>
      <c r="AC155" s="82">
        <v>72.5</v>
      </c>
      <c r="AD155" s="91"/>
      <c r="AE155" s="82"/>
      <c r="AF155" s="91"/>
      <c r="AG155" s="82"/>
      <c r="AH155" s="91">
        <v>52</v>
      </c>
      <c r="AI155" s="82">
        <v>85</v>
      </c>
      <c r="AJ155" s="26">
        <f t="shared" si="5"/>
        <v>224</v>
      </c>
      <c r="AK155" s="23">
        <f t="shared" si="1"/>
        <v>56</v>
      </c>
      <c r="AL155" s="22">
        <f t="shared" si="6"/>
        <v>36</v>
      </c>
      <c r="AM155" s="23">
        <f t="shared" si="2"/>
        <v>6.2222222222222223</v>
      </c>
      <c r="AN155" s="54">
        <v>53</v>
      </c>
    </row>
    <row r="156" spans="1:40" ht="15" customHeight="1" x14ac:dyDescent="0.15">
      <c r="A156" s="73" t="s">
        <v>347</v>
      </c>
      <c r="B156" s="73" t="s">
        <v>348</v>
      </c>
      <c r="C156" s="50">
        <f t="shared" si="3"/>
        <v>90</v>
      </c>
      <c r="D156" s="21">
        <f t="shared" si="7"/>
        <v>90</v>
      </c>
      <c r="E156" s="20">
        <f t="shared" si="4"/>
        <v>1</v>
      </c>
      <c r="F156" s="35"/>
      <c r="G156" s="29"/>
      <c r="H156" s="35"/>
      <c r="I156" s="29"/>
      <c r="J156" s="35"/>
      <c r="K156" s="29"/>
      <c r="L156" s="35"/>
      <c r="M156" s="29"/>
      <c r="N156" s="35"/>
      <c r="O156" s="28"/>
      <c r="P156" s="35">
        <v>58</v>
      </c>
      <c r="Q156" s="28">
        <v>90</v>
      </c>
      <c r="R156" s="35"/>
      <c r="S156" s="28"/>
      <c r="T156" s="35"/>
      <c r="U156" s="28"/>
      <c r="V156" s="91"/>
      <c r="W156" s="82"/>
      <c r="X156" s="91"/>
      <c r="Y156" s="82"/>
      <c r="Z156" s="91"/>
      <c r="AA156" s="82"/>
      <c r="AB156" s="91"/>
      <c r="AC156" s="82"/>
      <c r="AD156" s="91"/>
      <c r="AE156" s="82"/>
      <c r="AF156" s="91"/>
      <c r="AG156" s="82"/>
      <c r="AH156" s="91"/>
      <c r="AI156" s="82"/>
      <c r="AJ156" s="26">
        <f t="shared" si="5"/>
        <v>58</v>
      </c>
      <c r="AK156" s="23">
        <f t="shared" si="1"/>
        <v>58</v>
      </c>
      <c r="AL156" s="22">
        <f t="shared" si="6"/>
        <v>9</v>
      </c>
      <c r="AM156" s="23">
        <f t="shared" si="2"/>
        <v>6.4444444444444446</v>
      </c>
      <c r="AN156" s="54">
        <v>54</v>
      </c>
    </row>
    <row r="157" spans="1:40" ht="15" customHeight="1" x14ac:dyDescent="0.15">
      <c r="A157" s="105" t="s">
        <v>486</v>
      </c>
      <c r="B157" s="105" t="s">
        <v>487</v>
      </c>
      <c r="C157" s="50">
        <f t="shared" si="3"/>
        <v>152.5</v>
      </c>
      <c r="D157" s="21">
        <f t="shared" si="7"/>
        <v>76.25</v>
      </c>
      <c r="E157" s="20">
        <f t="shared" si="4"/>
        <v>2</v>
      </c>
      <c r="F157" s="35"/>
      <c r="G157" s="29"/>
      <c r="H157" s="35"/>
      <c r="I157" s="29"/>
      <c r="J157" s="35"/>
      <c r="K157" s="29"/>
      <c r="L157" s="35"/>
      <c r="M157" s="29"/>
      <c r="N157" s="35"/>
      <c r="O157" s="29"/>
      <c r="P157" s="35"/>
      <c r="Q157" s="28"/>
      <c r="R157" s="35"/>
      <c r="S157" s="28"/>
      <c r="T157" s="35"/>
      <c r="U157" s="28"/>
      <c r="V157" s="91"/>
      <c r="W157" s="82"/>
      <c r="X157" s="91">
        <v>58</v>
      </c>
      <c r="Y157" s="82">
        <v>72.5</v>
      </c>
      <c r="Z157" s="91"/>
      <c r="AA157" s="82"/>
      <c r="AB157" s="91"/>
      <c r="AC157" s="82"/>
      <c r="AD157" s="91"/>
      <c r="AE157" s="82"/>
      <c r="AF157" s="91"/>
      <c r="AG157" s="82"/>
      <c r="AH157" s="91">
        <v>53</v>
      </c>
      <c r="AI157" s="82">
        <v>80</v>
      </c>
      <c r="AJ157" s="26">
        <f t="shared" si="5"/>
        <v>111</v>
      </c>
      <c r="AK157" s="23">
        <f t="shared" si="1"/>
        <v>55.5</v>
      </c>
      <c r="AL157" s="22">
        <f t="shared" si="6"/>
        <v>18</v>
      </c>
      <c r="AM157" s="23">
        <f t="shared" si="2"/>
        <v>6.166666666666667</v>
      </c>
      <c r="AN157" s="54">
        <v>55</v>
      </c>
    </row>
    <row r="158" spans="1:40" ht="15" customHeight="1" x14ac:dyDescent="0.15">
      <c r="A158" s="43" t="s">
        <v>309</v>
      </c>
      <c r="B158" s="43" t="s">
        <v>310</v>
      </c>
      <c r="C158" s="50">
        <f t="shared" si="3"/>
        <v>95</v>
      </c>
      <c r="D158" s="21">
        <f t="shared" si="7"/>
        <v>95</v>
      </c>
      <c r="E158" s="20">
        <f t="shared" si="4"/>
        <v>1</v>
      </c>
      <c r="F158" s="37"/>
      <c r="G158" s="29"/>
      <c r="H158" s="35"/>
      <c r="I158" s="29"/>
      <c r="J158" s="35"/>
      <c r="K158" s="29"/>
      <c r="L158" s="35"/>
      <c r="M158" s="29"/>
      <c r="N158" s="35">
        <v>59</v>
      </c>
      <c r="O158" s="28">
        <v>95</v>
      </c>
      <c r="P158" s="35"/>
      <c r="Q158" s="28"/>
      <c r="R158" s="35"/>
      <c r="S158" s="28"/>
      <c r="T158" s="35"/>
      <c r="U158" s="28"/>
      <c r="V158" s="91"/>
      <c r="W158" s="82"/>
      <c r="X158" s="91"/>
      <c r="Y158" s="82"/>
      <c r="Z158" s="91"/>
      <c r="AA158" s="82"/>
      <c r="AB158" s="91"/>
      <c r="AC158" s="82"/>
      <c r="AD158" s="91"/>
      <c r="AE158" s="82"/>
      <c r="AF158" s="91"/>
      <c r="AG158" s="82"/>
      <c r="AH158" s="91"/>
      <c r="AI158" s="82"/>
      <c r="AJ158" s="26">
        <f t="shared" si="5"/>
        <v>59</v>
      </c>
      <c r="AK158" s="23">
        <f t="shared" si="1"/>
        <v>59</v>
      </c>
      <c r="AL158" s="22">
        <f t="shared" si="6"/>
        <v>9</v>
      </c>
      <c r="AM158" s="23">
        <f t="shared" si="2"/>
        <v>6.5555555555555554</v>
      </c>
      <c r="AN158" s="54">
        <v>56</v>
      </c>
    </row>
    <row r="159" spans="1:40" ht="15" customHeight="1" x14ac:dyDescent="0.15">
      <c r="A159" s="222" t="s">
        <v>104</v>
      </c>
      <c r="B159" s="222" t="s">
        <v>105</v>
      </c>
      <c r="C159" s="50">
        <f t="shared" si="3"/>
        <v>72.5</v>
      </c>
      <c r="D159" s="21">
        <f t="shared" si="7"/>
        <v>72.5</v>
      </c>
      <c r="E159" s="20">
        <f t="shared" si="4"/>
        <v>1</v>
      </c>
      <c r="F159" s="35"/>
      <c r="G159" s="29"/>
      <c r="H159" s="35"/>
      <c r="I159" s="29"/>
      <c r="J159" s="35"/>
      <c r="K159" s="29"/>
      <c r="L159" s="35"/>
      <c r="M159" s="29"/>
      <c r="N159" s="35"/>
      <c r="O159" s="29"/>
      <c r="P159" s="35"/>
      <c r="Q159" s="28"/>
      <c r="R159" s="35"/>
      <c r="S159" s="28"/>
      <c r="T159" s="35"/>
      <c r="U159" s="28"/>
      <c r="V159" s="35"/>
      <c r="W159" s="28"/>
      <c r="X159" s="91"/>
      <c r="Y159" s="82"/>
      <c r="Z159" s="91"/>
      <c r="AA159" s="82"/>
      <c r="AB159" s="91">
        <v>60</v>
      </c>
      <c r="AC159" s="82">
        <v>72.5</v>
      </c>
      <c r="AD159" s="91"/>
      <c r="AE159" s="82"/>
      <c r="AF159" s="91"/>
      <c r="AG159" s="82"/>
      <c r="AH159" s="91"/>
      <c r="AI159" s="82"/>
      <c r="AJ159" s="26">
        <f t="shared" si="5"/>
        <v>60</v>
      </c>
      <c r="AK159" s="23">
        <f t="shared" si="1"/>
        <v>60</v>
      </c>
      <c r="AL159" s="22">
        <f t="shared" si="6"/>
        <v>9</v>
      </c>
      <c r="AM159" s="23">
        <f t="shared" si="2"/>
        <v>6.666666666666667</v>
      </c>
      <c r="AN159" s="54">
        <v>57</v>
      </c>
    </row>
    <row r="160" spans="1:40" ht="15" customHeight="1" x14ac:dyDescent="0.15">
      <c r="A160" s="4" t="s">
        <v>157</v>
      </c>
      <c r="B160" s="258" t="s">
        <v>70</v>
      </c>
      <c r="C160" s="50">
        <f t="shared" si="3"/>
        <v>412.5</v>
      </c>
      <c r="D160" s="21">
        <f t="shared" si="7"/>
        <v>82.5</v>
      </c>
      <c r="E160" s="20">
        <f t="shared" si="4"/>
        <v>5</v>
      </c>
      <c r="F160" s="37">
        <v>58</v>
      </c>
      <c r="G160" s="24">
        <v>107.5</v>
      </c>
      <c r="H160" s="46"/>
      <c r="I160" s="24"/>
      <c r="J160" s="46"/>
      <c r="K160" s="24"/>
      <c r="L160" s="46"/>
      <c r="M160" s="24"/>
      <c r="N160" s="37">
        <v>62</v>
      </c>
      <c r="O160" s="28">
        <v>85</v>
      </c>
      <c r="P160" s="35"/>
      <c r="Q160" s="28"/>
      <c r="R160" s="35">
        <v>61</v>
      </c>
      <c r="S160" s="28">
        <v>85</v>
      </c>
      <c r="T160" s="35">
        <v>64</v>
      </c>
      <c r="U160" s="28">
        <v>80</v>
      </c>
      <c r="V160" s="35">
        <v>59</v>
      </c>
      <c r="W160" s="28">
        <v>55</v>
      </c>
      <c r="X160" s="91"/>
      <c r="Y160" s="82"/>
      <c r="Z160" s="91"/>
      <c r="AA160" s="82"/>
      <c r="AB160" s="91"/>
      <c r="AC160" s="82"/>
      <c r="AD160" s="91"/>
      <c r="AE160" s="82"/>
      <c r="AF160" s="91"/>
      <c r="AG160" s="82"/>
      <c r="AH160" s="91"/>
      <c r="AI160" s="82"/>
      <c r="AJ160" s="26">
        <f t="shared" si="5"/>
        <v>304</v>
      </c>
      <c r="AK160" s="23">
        <f t="shared" si="1"/>
        <v>60.8</v>
      </c>
      <c r="AL160" s="22">
        <f t="shared" si="6"/>
        <v>45</v>
      </c>
      <c r="AM160" s="23">
        <f t="shared" si="2"/>
        <v>6.7555555555555555</v>
      </c>
      <c r="AN160" s="54">
        <v>58</v>
      </c>
    </row>
    <row r="161" spans="1:40" ht="15" customHeight="1" x14ac:dyDescent="0.15">
      <c r="A161" s="43" t="s">
        <v>284</v>
      </c>
      <c r="B161" s="43" t="s">
        <v>285</v>
      </c>
      <c r="C161" s="50">
        <f t="shared" si="3"/>
        <v>280</v>
      </c>
      <c r="D161" s="21">
        <f t="shared" si="7"/>
        <v>93.333333333333329</v>
      </c>
      <c r="E161" s="20">
        <f t="shared" si="4"/>
        <v>3</v>
      </c>
      <c r="F161" s="37"/>
      <c r="G161" s="29"/>
      <c r="H161" s="35"/>
      <c r="I161" s="29"/>
      <c r="J161" s="35"/>
      <c r="K161" s="29"/>
      <c r="L161" s="35">
        <v>64</v>
      </c>
      <c r="M161" s="29">
        <v>95</v>
      </c>
      <c r="N161" s="37">
        <v>61</v>
      </c>
      <c r="O161" s="28">
        <v>90</v>
      </c>
      <c r="P161" s="35"/>
      <c r="Q161" s="28"/>
      <c r="R161" s="35"/>
      <c r="S161" s="28"/>
      <c r="T161" s="35">
        <v>58</v>
      </c>
      <c r="U161" s="28">
        <v>95</v>
      </c>
      <c r="V161" s="35"/>
      <c r="W161" s="28"/>
      <c r="X161" s="91"/>
      <c r="Y161" s="82"/>
      <c r="Z161" s="91"/>
      <c r="AA161" s="82"/>
      <c r="AB161" s="91"/>
      <c r="AC161" s="82"/>
      <c r="AD161" s="91"/>
      <c r="AE161" s="82"/>
      <c r="AF161" s="91"/>
      <c r="AG161" s="82"/>
      <c r="AH161" s="91"/>
      <c r="AI161" s="82"/>
      <c r="AJ161" s="26">
        <f t="shared" si="5"/>
        <v>183</v>
      </c>
      <c r="AK161" s="23">
        <f t="shared" si="1"/>
        <v>61</v>
      </c>
      <c r="AL161" s="22">
        <f t="shared" si="6"/>
        <v>27</v>
      </c>
      <c r="AM161" s="23">
        <f t="shared" si="2"/>
        <v>6.7777777777777777</v>
      </c>
      <c r="AN161" s="54">
        <v>59</v>
      </c>
    </row>
    <row r="162" spans="1:40" ht="15" customHeight="1" x14ac:dyDescent="0.15">
      <c r="A162" s="209" t="s">
        <v>201</v>
      </c>
      <c r="B162" s="209" t="s">
        <v>374</v>
      </c>
      <c r="C162" s="50">
        <f t="shared" si="3"/>
        <v>170</v>
      </c>
      <c r="D162" s="21">
        <f t="shared" si="7"/>
        <v>85</v>
      </c>
      <c r="E162" s="20">
        <f t="shared" si="4"/>
        <v>2</v>
      </c>
      <c r="F162" s="35"/>
      <c r="G162" s="29"/>
      <c r="H162" s="35"/>
      <c r="I162" s="29"/>
      <c r="J162" s="35"/>
      <c r="K162" s="29"/>
      <c r="L162" s="35"/>
      <c r="M162" s="29"/>
      <c r="N162" s="35"/>
      <c r="O162" s="29"/>
      <c r="P162" s="35"/>
      <c r="Q162" s="28"/>
      <c r="R162" s="35">
        <v>63</v>
      </c>
      <c r="S162" s="28">
        <v>80</v>
      </c>
      <c r="T162" s="35">
        <v>60</v>
      </c>
      <c r="U162" s="28">
        <v>90</v>
      </c>
      <c r="V162" s="35"/>
      <c r="W162" s="28"/>
      <c r="X162" s="91"/>
      <c r="Y162" s="82"/>
      <c r="Z162" s="91"/>
      <c r="AA162" s="82"/>
      <c r="AB162" s="91"/>
      <c r="AC162" s="82"/>
      <c r="AD162" s="91"/>
      <c r="AE162" s="82"/>
      <c r="AF162" s="91"/>
      <c r="AG162" s="82"/>
      <c r="AH162" s="91"/>
      <c r="AI162" s="82"/>
      <c r="AJ162" s="26">
        <f t="shared" si="5"/>
        <v>123</v>
      </c>
      <c r="AK162" s="23">
        <f t="shared" si="1"/>
        <v>61.5</v>
      </c>
      <c r="AL162" s="22">
        <f t="shared" si="6"/>
        <v>18</v>
      </c>
      <c r="AM162" s="23">
        <f t="shared" si="2"/>
        <v>6.833333333333333</v>
      </c>
      <c r="AN162" s="54">
        <v>60</v>
      </c>
    </row>
    <row r="163" spans="1:40" ht="15" customHeight="1" x14ac:dyDescent="0.15">
      <c r="A163" s="237" t="s">
        <v>418</v>
      </c>
      <c r="B163" s="237" t="s">
        <v>260</v>
      </c>
      <c r="C163" s="50">
        <f t="shared" si="3"/>
        <v>85</v>
      </c>
      <c r="D163" s="21">
        <f t="shared" si="7"/>
        <v>85</v>
      </c>
      <c r="E163" s="20">
        <f t="shared" si="4"/>
        <v>1</v>
      </c>
      <c r="F163" s="35"/>
      <c r="G163" s="29"/>
      <c r="H163" s="35"/>
      <c r="I163" s="29"/>
      <c r="J163" s="35"/>
      <c r="K163" s="29"/>
      <c r="L163" s="35"/>
      <c r="M163" s="29"/>
      <c r="N163" s="35"/>
      <c r="O163" s="29"/>
      <c r="P163" s="35"/>
      <c r="Q163" s="28"/>
      <c r="R163" s="35"/>
      <c r="S163" s="28"/>
      <c r="T163" s="35">
        <v>62</v>
      </c>
      <c r="U163" s="28">
        <v>85</v>
      </c>
      <c r="V163" s="35"/>
      <c r="W163" s="28"/>
      <c r="X163" s="91"/>
      <c r="Y163" s="82"/>
      <c r="Z163" s="91"/>
      <c r="AA163" s="82"/>
      <c r="AB163" s="91"/>
      <c r="AC163" s="82"/>
      <c r="AD163" s="91"/>
      <c r="AE163" s="82"/>
      <c r="AF163" s="91"/>
      <c r="AG163" s="82"/>
      <c r="AH163" s="91"/>
      <c r="AI163" s="82"/>
      <c r="AJ163" s="26">
        <f t="shared" si="5"/>
        <v>62</v>
      </c>
      <c r="AK163" s="23">
        <f t="shared" si="1"/>
        <v>62</v>
      </c>
      <c r="AL163" s="22">
        <f t="shared" si="6"/>
        <v>9</v>
      </c>
      <c r="AM163" s="23">
        <f t="shared" si="2"/>
        <v>6.8888888888888893</v>
      </c>
      <c r="AN163" s="54">
        <v>61</v>
      </c>
    </row>
    <row r="164" spans="1:40" ht="15" customHeight="1" x14ac:dyDescent="0.15">
      <c r="A164" s="73" t="s">
        <v>349</v>
      </c>
      <c r="B164" s="73" t="s">
        <v>350</v>
      </c>
      <c r="C164" s="50">
        <f t="shared" si="3"/>
        <v>80</v>
      </c>
      <c r="D164" s="21">
        <f t="shared" si="7"/>
        <v>80</v>
      </c>
      <c r="E164" s="20">
        <f t="shared" si="4"/>
        <v>1</v>
      </c>
      <c r="F164" s="35"/>
      <c r="G164" s="29"/>
      <c r="H164" s="35"/>
      <c r="I164" s="29"/>
      <c r="J164" s="35"/>
      <c r="K164" s="29"/>
      <c r="L164" s="35"/>
      <c r="M164" s="29"/>
      <c r="N164" s="35"/>
      <c r="O164" s="28"/>
      <c r="P164" s="35">
        <v>63</v>
      </c>
      <c r="Q164" s="28">
        <v>80</v>
      </c>
      <c r="R164" s="35"/>
      <c r="S164" s="28"/>
      <c r="T164" s="35"/>
      <c r="U164" s="28"/>
      <c r="V164" s="35"/>
      <c r="W164" s="28"/>
      <c r="X164" s="35"/>
      <c r="Y164" s="28"/>
      <c r="Z164" s="91"/>
      <c r="AA164" s="82"/>
      <c r="AB164" s="91"/>
      <c r="AC164" s="82"/>
      <c r="AD164" s="91"/>
      <c r="AE164" s="82"/>
      <c r="AF164" s="91"/>
      <c r="AG164" s="82"/>
      <c r="AH164" s="91"/>
      <c r="AI164" s="82"/>
      <c r="AJ164" s="26">
        <f t="shared" si="5"/>
        <v>63</v>
      </c>
      <c r="AK164" s="23">
        <f t="shared" si="1"/>
        <v>63</v>
      </c>
      <c r="AL164" s="22">
        <f t="shared" si="6"/>
        <v>9</v>
      </c>
      <c r="AM164" s="23">
        <f t="shared" si="2"/>
        <v>7</v>
      </c>
      <c r="AN164" s="54">
        <v>62</v>
      </c>
    </row>
    <row r="165" spans="1:40" ht="15" customHeight="1" x14ac:dyDescent="0.15">
      <c r="A165" s="249" t="s">
        <v>214</v>
      </c>
      <c r="B165" s="249" t="s">
        <v>215</v>
      </c>
      <c r="C165" s="50">
        <f t="shared" si="3"/>
        <v>195</v>
      </c>
      <c r="D165" s="21">
        <f t="shared" si="7"/>
        <v>97.5</v>
      </c>
      <c r="E165" s="20">
        <f t="shared" si="4"/>
        <v>2</v>
      </c>
      <c r="F165" s="35"/>
      <c r="G165" s="29"/>
      <c r="H165" s="35">
        <v>64</v>
      </c>
      <c r="I165" s="29">
        <v>115</v>
      </c>
      <c r="J165" s="35"/>
      <c r="K165" s="29"/>
      <c r="L165" s="35"/>
      <c r="M165" s="29"/>
      <c r="N165" s="35">
        <v>64</v>
      </c>
      <c r="O165" s="28">
        <v>80</v>
      </c>
      <c r="P165" s="35"/>
      <c r="Q165" s="28"/>
      <c r="R165" s="35"/>
      <c r="S165" s="28"/>
      <c r="T165" s="35"/>
      <c r="U165" s="28"/>
      <c r="V165" s="35"/>
      <c r="W165" s="28"/>
      <c r="X165" s="35"/>
      <c r="Y165" s="28"/>
      <c r="Z165" s="35"/>
      <c r="AA165" s="28"/>
      <c r="AB165" s="91"/>
      <c r="AC165" s="82"/>
      <c r="AD165" s="91"/>
      <c r="AE165" s="82"/>
      <c r="AF165" s="91"/>
      <c r="AG165" s="82"/>
      <c r="AH165" s="91"/>
      <c r="AI165" s="82"/>
      <c r="AJ165" s="26">
        <f t="shared" si="5"/>
        <v>128</v>
      </c>
      <c r="AK165" s="23">
        <f t="shared" si="1"/>
        <v>64</v>
      </c>
      <c r="AL165" s="22">
        <f t="shared" si="6"/>
        <v>18</v>
      </c>
      <c r="AM165" s="23">
        <f t="shared" si="2"/>
        <v>7.1111111111111107</v>
      </c>
      <c r="AN165" s="54">
        <v>63</v>
      </c>
    </row>
    <row r="166" spans="1:40" ht="15" customHeight="1" x14ac:dyDescent="0.15">
      <c r="A166" s="223" t="s">
        <v>216</v>
      </c>
      <c r="B166" s="223" t="s">
        <v>46</v>
      </c>
      <c r="C166" s="50">
        <f t="shared" si="3"/>
        <v>110</v>
      </c>
      <c r="D166" s="21">
        <f t="shared" si="7"/>
        <v>55</v>
      </c>
      <c r="E166" s="20">
        <f t="shared" si="4"/>
        <v>2</v>
      </c>
      <c r="F166" s="35"/>
      <c r="G166" s="29"/>
      <c r="H166" s="35"/>
      <c r="I166" s="29"/>
      <c r="J166" s="35"/>
      <c r="K166" s="29"/>
      <c r="L166" s="35"/>
      <c r="M166" s="29"/>
      <c r="N166" s="35"/>
      <c r="O166" s="29"/>
      <c r="P166" s="35"/>
      <c r="Q166" s="28"/>
      <c r="R166" s="35"/>
      <c r="S166" s="28"/>
      <c r="T166" s="35"/>
      <c r="U166" s="28"/>
      <c r="V166" s="35">
        <v>64</v>
      </c>
      <c r="W166" s="28">
        <v>50</v>
      </c>
      <c r="X166" s="35"/>
      <c r="Y166" s="28"/>
      <c r="Z166" s="35"/>
      <c r="AA166" s="28"/>
      <c r="AB166" s="91"/>
      <c r="AC166" s="82"/>
      <c r="AD166" s="91"/>
      <c r="AE166" s="82"/>
      <c r="AF166" s="91"/>
      <c r="AG166" s="82"/>
      <c r="AH166" s="91">
        <v>65</v>
      </c>
      <c r="AI166" s="82">
        <v>60</v>
      </c>
      <c r="AJ166" s="26">
        <f t="shared" si="5"/>
        <v>129</v>
      </c>
      <c r="AK166" s="23">
        <f t="shared" si="1"/>
        <v>64.5</v>
      </c>
      <c r="AL166" s="22">
        <f t="shared" si="6"/>
        <v>18</v>
      </c>
      <c r="AM166" s="23">
        <f t="shared" si="2"/>
        <v>7.166666666666667</v>
      </c>
      <c r="AN166" s="54">
        <v>64</v>
      </c>
    </row>
    <row r="167" spans="1:40" ht="15" customHeight="1" x14ac:dyDescent="0.15">
      <c r="A167" s="221" t="s">
        <v>484</v>
      </c>
      <c r="B167" s="221" t="s">
        <v>485</v>
      </c>
      <c r="C167" s="50">
        <f t="shared" si="3"/>
        <v>125</v>
      </c>
      <c r="D167" s="21">
        <f t="shared" ref="D167:D176" si="8">+C167/E167</f>
        <v>62.5</v>
      </c>
      <c r="E167" s="20">
        <f t="shared" si="4"/>
        <v>2</v>
      </c>
      <c r="F167" s="32"/>
      <c r="G167" s="24"/>
      <c r="H167" s="35"/>
      <c r="I167" s="29"/>
      <c r="J167" s="35"/>
      <c r="K167" s="29"/>
      <c r="L167" s="35"/>
      <c r="M167" s="29"/>
      <c r="N167" s="35"/>
      <c r="O167" s="29"/>
      <c r="P167" s="35"/>
      <c r="Q167" s="29"/>
      <c r="R167" s="35"/>
      <c r="S167" s="29"/>
      <c r="T167" s="35"/>
      <c r="U167" s="29"/>
      <c r="V167" s="35"/>
      <c r="W167" s="29"/>
      <c r="X167" s="35">
        <v>65</v>
      </c>
      <c r="Y167" s="29">
        <v>60</v>
      </c>
      <c r="Z167" s="35">
        <v>64</v>
      </c>
      <c r="AA167" s="29">
        <v>65</v>
      </c>
      <c r="AB167" s="91"/>
      <c r="AC167" s="85"/>
      <c r="AD167" s="91"/>
      <c r="AE167" s="85"/>
      <c r="AF167" s="91"/>
      <c r="AG167" s="85"/>
      <c r="AH167" s="91"/>
      <c r="AI167" s="85"/>
      <c r="AJ167" s="26">
        <f t="shared" si="5"/>
        <v>129</v>
      </c>
      <c r="AK167" s="23">
        <f t="shared" ref="AK167:AK176" si="9">+AJ167/E167</f>
        <v>64.5</v>
      </c>
      <c r="AL167" s="22">
        <f t="shared" si="6"/>
        <v>18</v>
      </c>
      <c r="AM167" s="23">
        <f t="shared" ref="AM167:AM176" si="10">AJ167/AL167</f>
        <v>7.166666666666667</v>
      </c>
      <c r="AN167" s="54">
        <v>65</v>
      </c>
    </row>
    <row r="168" spans="1:40" ht="15" customHeight="1" x14ac:dyDescent="0.15">
      <c r="A168" s="42" t="s">
        <v>419</v>
      </c>
      <c r="B168" s="42" t="s">
        <v>420</v>
      </c>
      <c r="C168" s="50">
        <f t="shared" ref="C168:C176" si="11">+G168+I168+K168+M168+O168+Q168+S168+U168+W168+Y168+AA168+AC168+AE168+AG168+AI168</f>
        <v>270</v>
      </c>
      <c r="D168" s="21">
        <f t="shared" si="8"/>
        <v>67.5</v>
      </c>
      <c r="E168" s="20">
        <f t="shared" ref="E168:E176" si="12">COUNTA(F168,H168,J168,L168,N168,Q168,S168,U168,W168,Y168,AA168,AC168,AE168,AG168,AI168)</f>
        <v>4</v>
      </c>
      <c r="F168" s="35"/>
      <c r="G168" s="29"/>
      <c r="H168" s="35"/>
      <c r="I168" s="29"/>
      <c r="J168" s="35"/>
      <c r="K168" s="29"/>
      <c r="L168" s="35"/>
      <c r="M168" s="29"/>
      <c r="N168" s="35"/>
      <c r="O168" s="29"/>
      <c r="P168" s="35"/>
      <c r="Q168" s="28"/>
      <c r="R168" s="35"/>
      <c r="S168" s="28"/>
      <c r="T168" s="35">
        <v>67</v>
      </c>
      <c r="U168" s="28">
        <v>75</v>
      </c>
      <c r="V168" s="35"/>
      <c r="W168" s="28"/>
      <c r="X168" s="35">
        <v>68</v>
      </c>
      <c r="Y168" s="28">
        <v>55</v>
      </c>
      <c r="Z168" s="91"/>
      <c r="AA168" s="82"/>
      <c r="AB168" s="91">
        <v>70</v>
      </c>
      <c r="AC168" s="82">
        <v>65</v>
      </c>
      <c r="AD168" s="91"/>
      <c r="AE168" s="82"/>
      <c r="AF168" s="91">
        <v>54</v>
      </c>
      <c r="AG168" s="82">
        <v>75</v>
      </c>
      <c r="AH168" s="91"/>
      <c r="AI168" s="82"/>
      <c r="AJ168" s="26">
        <f t="shared" ref="AJ168:AJ174" si="13">F168+H168+J168+L168+N168+P168+R168+T168+V168+X168+Z168+AB168+AD168+AF168+AH168</f>
        <v>259</v>
      </c>
      <c r="AK168" s="23">
        <f t="shared" si="9"/>
        <v>64.75</v>
      </c>
      <c r="AL168" s="22">
        <f t="shared" ref="AL168:AL174" si="14">IF(F168="",0,$G$9)+IF(H168="",0,$G$9)+IF(J168="",0,$G$9)+IF(L168="",0,$G$9)+IF(N168="",0,$G$9)+IF(P168="",0,$G$9)+IF(R168="",0,$G$9)+IF(T168="",0,$G$9)+IF(V168="",0,$G$9)+IF(X168="",0,$G$9)+IF(Z168="",0,$G$9)+IF(AB168="",0,$G$9)+IF(AD168="",0,$G$9)+IF(AF168="",0,$G$9)+IF(AH168="",0,$G$9)</f>
        <v>36</v>
      </c>
      <c r="AM168" s="23">
        <f t="shared" si="10"/>
        <v>7.1944444444444446</v>
      </c>
      <c r="AN168" s="54">
        <v>66</v>
      </c>
    </row>
    <row r="169" spans="1:40" ht="15" customHeight="1" x14ac:dyDescent="0.15">
      <c r="A169" s="222" t="s">
        <v>566</v>
      </c>
      <c r="B169" s="222" t="s">
        <v>567</v>
      </c>
      <c r="C169" s="50">
        <f t="shared" si="11"/>
        <v>70</v>
      </c>
      <c r="D169" s="21">
        <f t="shared" si="8"/>
        <v>70</v>
      </c>
      <c r="E169" s="20">
        <f t="shared" si="12"/>
        <v>1</v>
      </c>
      <c r="F169" s="37"/>
      <c r="G169" s="29"/>
      <c r="H169" s="46"/>
      <c r="I169" s="24"/>
      <c r="J169" s="46"/>
      <c r="K169" s="24"/>
      <c r="L169" s="46"/>
      <c r="M169" s="24"/>
      <c r="N169" s="37"/>
      <c r="O169" s="28"/>
      <c r="P169" s="35"/>
      <c r="Q169" s="28"/>
      <c r="R169" s="35"/>
      <c r="S169" s="28"/>
      <c r="T169" s="35"/>
      <c r="U169" s="28"/>
      <c r="V169" s="35"/>
      <c r="W169" s="28"/>
      <c r="X169" s="35"/>
      <c r="Y169" s="28"/>
      <c r="Z169" s="91"/>
      <c r="AA169" s="82"/>
      <c r="AB169" s="91"/>
      <c r="AC169" s="82"/>
      <c r="AD169" s="91"/>
      <c r="AE169" s="82"/>
      <c r="AF169" s="91">
        <v>65</v>
      </c>
      <c r="AG169" s="82">
        <v>70</v>
      </c>
      <c r="AH169" s="91"/>
      <c r="AI169" s="82"/>
      <c r="AJ169" s="26">
        <f t="shared" si="13"/>
        <v>65</v>
      </c>
      <c r="AK169" s="23">
        <f t="shared" si="9"/>
        <v>65</v>
      </c>
      <c r="AL169" s="22">
        <f t="shared" si="14"/>
        <v>9</v>
      </c>
      <c r="AM169" s="23">
        <f t="shared" si="10"/>
        <v>7.2222222222222223</v>
      </c>
      <c r="AN169" s="54">
        <v>67</v>
      </c>
    </row>
    <row r="170" spans="1:40" ht="15" customHeight="1" x14ac:dyDescent="0.15">
      <c r="A170" s="79" t="s">
        <v>138</v>
      </c>
      <c r="B170" s="79" t="s">
        <v>131</v>
      </c>
      <c r="C170" s="50">
        <f t="shared" si="11"/>
        <v>100</v>
      </c>
      <c r="D170" s="21">
        <f t="shared" si="8"/>
        <v>100</v>
      </c>
      <c r="E170" s="20">
        <f t="shared" si="12"/>
        <v>1</v>
      </c>
      <c r="F170" s="37">
        <v>66</v>
      </c>
      <c r="G170" s="29">
        <v>100</v>
      </c>
      <c r="H170" s="35"/>
      <c r="I170" s="29"/>
      <c r="J170" s="35"/>
      <c r="K170" s="29"/>
      <c r="L170" s="35"/>
      <c r="M170" s="29"/>
      <c r="N170" s="35"/>
      <c r="O170" s="29"/>
      <c r="P170" s="35"/>
      <c r="Q170" s="28"/>
      <c r="R170" s="35"/>
      <c r="S170" s="28"/>
      <c r="T170" s="35"/>
      <c r="U170" s="28"/>
      <c r="V170" s="35"/>
      <c r="W170" s="28"/>
      <c r="X170" s="35"/>
      <c r="Y170" s="28"/>
      <c r="Z170" s="35"/>
      <c r="AA170" s="28"/>
      <c r="AB170" s="91"/>
      <c r="AC170" s="82"/>
      <c r="AD170" s="91"/>
      <c r="AE170" s="82"/>
      <c r="AF170" s="91"/>
      <c r="AG170" s="82"/>
      <c r="AH170" s="91"/>
      <c r="AI170" s="82"/>
      <c r="AJ170" s="26">
        <f t="shared" si="13"/>
        <v>66</v>
      </c>
      <c r="AK170" s="23">
        <f t="shared" si="9"/>
        <v>66</v>
      </c>
      <c r="AL170" s="22">
        <f t="shared" si="14"/>
        <v>9</v>
      </c>
      <c r="AM170" s="23">
        <f t="shared" si="10"/>
        <v>7.333333333333333</v>
      </c>
      <c r="AN170" s="54">
        <v>68</v>
      </c>
    </row>
    <row r="171" spans="1:40" ht="15" customHeight="1" x14ac:dyDescent="0.15">
      <c r="A171" s="232" t="s">
        <v>497</v>
      </c>
      <c r="B171" s="232" t="s">
        <v>23</v>
      </c>
      <c r="C171" s="50">
        <f t="shared" si="11"/>
        <v>60</v>
      </c>
      <c r="D171" s="21">
        <f t="shared" si="8"/>
        <v>60</v>
      </c>
      <c r="E171" s="20">
        <f t="shared" si="12"/>
        <v>1</v>
      </c>
      <c r="F171" s="35"/>
      <c r="G171" s="29"/>
      <c r="H171" s="35"/>
      <c r="I171" s="29"/>
      <c r="J171" s="35"/>
      <c r="K171" s="29"/>
      <c r="L171" s="35"/>
      <c r="M171" s="29"/>
      <c r="N171" s="35"/>
      <c r="O171" s="29"/>
      <c r="P171" s="35"/>
      <c r="Q171" s="28"/>
      <c r="R171" s="35"/>
      <c r="S171" s="28"/>
      <c r="T171" s="35"/>
      <c r="U171" s="28"/>
      <c r="V171" s="35"/>
      <c r="W171" s="28"/>
      <c r="X171" s="35"/>
      <c r="Y171" s="28"/>
      <c r="Z171" s="35">
        <v>66</v>
      </c>
      <c r="AA171" s="28">
        <v>60</v>
      </c>
      <c r="AB171" s="35"/>
      <c r="AC171" s="28"/>
      <c r="AD171" s="35"/>
      <c r="AE171" s="28"/>
      <c r="AF171" s="91"/>
      <c r="AG171" s="82"/>
      <c r="AH171" s="91"/>
      <c r="AI171" s="82"/>
      <c r="AJ171" s="26">
        <f t="shared" si="13"/>
        <v>66</v>
      </c>
      <c r="AK171" s="23">
        <f t="shared" si="9"/>
        <v>66</v>
      </c>
      <c r="AL171" s="22">
        <f t="shared" si="14"/>
        <v>9</v>
      </c>
      <c r="AM171" s="23">
        <f t="shared" si="10"/>
        <v>7.333333333333333</v>
      </c>
      <c r="AN171" s="54">
        <v>69</v>
      </c>
    </row>
    <row r="172" spans="1:40" ht="15" customHeight="1" x14ac:dyDescent="0.15">
      <c r="A172" s="223" t="s">
        <v>456</v>
      </c>
      <c r="B172" s="223" t="s">
        <v>457</v>
      </c>
      <c r="C172" s="50">
        <f t="shared" si="11"/>
        <v>45</v>
      </c>
      <c r="D172" s="21">
        <f t="shared" si="8"/>
        <v>45</v>
      </c>
      <c r="E172" s="20">
        <f t="shared" si="12"/>
        <v>1</v>
      </c>
      <c r="F172" s="35"/>
      <c r="G172" s="29"/>
      <c r="H172" s="35"/>
      <c r="I172" s="29"/>
      <c r="J172" s="35"/>
      <c r="K172" s="29"/>
      <c r="L172" s="35"/>
      <c r="M172" s="29"/>
      <c r="N172" s="35"/>
      <c r="O172" s="29"/>
      <c r="P172" s="35"/>
      <c r="Q172" s="28"/>
      <c r="R172" s="35"/>
      <c r="S172" s="28"/>
      <c r="T172" s="35"/>
      <c r="U172" s="28"/>
      <c r="V172" s="35">
        <v>67</v>
      </c>
      <c r="W172" s="28">
        <v>45</v>
      </c>
      <c r="X172" s="35"/>
      <c r="Y172" s="28"/>
      <c r="Z172" s="35"/>
      <c r="AA172" s="28"/>
      <c r="AB172" s="35"/>
      <c r="AC172" s="28"/>
      <c r="AD172" s="35"/>
      <c r="AE172" s="28"/>
      <c r="AF172" s="91"/>
      <c r="AG172" s="82"/>
      <c r="AH172" s="91"/>
      <c r="AI172" s="82"/>
      <c r="AJ172" s="26">
        <f t="shared" si="13"/>
        <v>67</v>
      </c>
      <c r="AK172" s="23">
        <f t="shared" si="9"/>
        <v>67</v>
      </c>
      <c r="AL172" s="22">
        <f t="shared" si="14"/>
        <v>9</v>
      </c>
      <c r="AM172" s="23">
        <f t="shared" si="10"/>
        <v>7.4444444444444446</v>
      </c>
      <c r="AN172" s="54">
        <v>70</v>
      </c>
    </row>
    <row r="173" spans="1:40" ht="15" customHeight="1" x14ac:dyDescent="0.15">
      <c r="A173" s="252" t="s">
        <v>458</v>
      </c>
      <c r="B173" s="252" t="s">
        <v>459</v>
      </c>
      <c r="C173" s="50">
        <f t="shared" si="11"/>
        <v>40</v>
      </c>
      <c r="D173" s="21">
        <f t="shared" si="8"/>
        <v>40</v>
      </c>
      <c r="E173" s="20">
        <f t="shared" si="12"/>
        <v>1</v>
      </c>
      <c r="F173" s="35"/>
      <c r="G173" s="29"/>
      <c r="H173" s="35"/>
      <c r="I173" s="29"/>
      <c r="J173" s="35"/>
      <c r="K173" s="29"/>
      <c r="L173" s="35"/>
      <c r="M173" s="29"/>
      <c r="N173" s="35"/>
      <c r="O173" s="29"/>
      <c r="P173" s="35"/>
      <c r="Q173" s="28"/>
      <c r="R173" s="35"/>
      <c r="S173" s="28"/>
      <c r="T173" s="35"/>
      <c r="U173" s="28"/>
      <c r="V173" s="35">
        <v>71</v>
      </c>
      <c r="W173" s="28">
        <v>40</v>
      </c>
      <c r="X173" s="35"/>
      <c r="Y173" s="28"/>
      <c r="Z173" s="35"/>
      <c r="AA173" s="28"/>
      <c r="AB173" s="35"/>
      <c r="AC173" s="28"/>
      <c r="AD173" s="35"/>
      <c r="AE173" s="28"/>
      <c r="AF173" s="91"/>
      <c r="AG173" s="82"/>
      <c r="AH173" s="91"/>
      <c r="AI173" s="82"/>
      <c r="AJ173" s="26">
        <f t="shared" si="13"/>
        <v>71</v>
      </c>
      <c r="AK173" s="23">
        <f t="shared" si="9"/>
        <v>71</v>
      </c>
      <c r="AL173" s="22">
        <f t="shared" si="14"/>
        <v>9</v>
      </c>
      <c r="AM173" s="23">
        <f t="shared" si="10"/>
        <v>7.8888888888888893</v>
      </c>
      <c r="AN173" s="54">
        <v>71</v>
      </c>
    </row>
    <row r="174" spans="1:40" ht="15" customHeight="1" x14ac:dyDescent="0.15">
      <c r="A174" s="190" t="s">
        <v>582</v>
      </c>
      <c r="B174" s="190" t="s">
        <v>583</v>
      </c>
      <c r="C174" s="50">
        <f t="shared" si="11"/>
        <v>75</v>
      </c>
      <c r="D174" s="21">
        <f t="shared" si="8"/>
        <v>75</v>
      </c>
      <c r="E174" s="20">
        <f t="shared" si="12"/>
        <v>1</v>
      </c>
      <c r="F174" s="35"/>
      <c r="G174" s="29"/>
      <c r="H174" s="35"/>
      <c r="I174" s="29"/>
      <c r="J174" s="35"/>
      <c r="K174" s="29"/>
      <c r="L174" s="35"/>
      <c r="M174" s="29"/>
      <c r="N174" s="35"/>
      <c r="O174" s="29"/>
      <c r="P174" s="35"/>
      <c r="Q174" s="28"/>
      <c r="R174" s="35"/>
      <c r="S174" s="28"/>
      <c r="T174" s="35"/>
      <c r="U174" s="28"/>
      <c r="V174" s="35"/>
      <c r="W174" s="28"/>
      <c r="X174" s="35"/>
      <c r="Y174" s="28"/>
      <c r="Z174" s="35"/>
      <c r="AA174" s="28"/>
      <c r="AB174" s="35"/>
      <c r="AC174" s="28"/>
      <c r="AD174" s="35"/>
      <c r="AE174" s="28"/>
      <c r="AF174" s="35"/>
      <c r="AG174" s="28"/>
      <c r="AH174" s="35">
        <v>59</v>
      </c>
      <c r="AI174" s="28">
        <v>75</v>
      </c>
      <c r="AJ174" s="202">
        <f t="shared" si="13"/>
        <v>59</v>
      </c>
      <c r="AK174" s="23">
        <f t="shared" si="9"/>
        <v>59</v>
      </c>
      <c r="AL174" s="22">
        <f t="shared" si="14"/>
        <v>9</v>
      </c>
      <c r="AM174" s="23">
        <f t="shared" si="10"/>
        <v>6.5555555555555554</v>
      </c>
      <c r="AN174" s="54">
        <v>72</v>
      </c>
    </row>
    <row r="175" spans="1:40" ht="15" customHeight="1" x14ac:dyDescent="0.15">
      <c r="A175" s="190" t="s">
        <v>104</v>
      </c>
      <c r="B175" s="190" t="s">
        <v>105</v>
      </c>
      <c r="C175" s="50">
        <f t="shared" si="11"/>
        <v>70</v>
      </c>
      <c r="D175" s="21">
        <f t="shared" si="8"/>
        <v>70</v>
      </c>
      <c r="E175" s="20">
        <f t="shared" si="12"/>
        <v>1</v>
      </c>
      <c r="F175" s="32"/>
      <c r="G175" s="24"/>
      <c r="H175" s="35"/>
      <c r="I175" s="29"/>
      <c r="J175" s="35"/>
      <c r="K175" s="29"/>
      <c r="L175" s="35"/>
      <c r="M175" s="29"/>
      <c r="N175" s="35"/>
      <c r="O175" s="29"/>
      <c r="P175" s="35"/>
      <c r="Q175" s="29"/>
      <c r="R175" s="35"/>
      <c r="S175" s="29"/>
      <c r="T175" s="35"/>
      <c r="U175" s="29"/>
      <c r="V175" s="35"/>
      <c r="W175" s="29"/>
      <c r="X175" s="35"/>
      <c r="Y175" s="29"/>
      <c r="Z175" s="35"/>
      <c r="AA175" s="29"/>
      <c r="AB175" s="35"/>
      <c r="AC175" s="29"/>
      <c r="AD175" s="35"/>
      <c r="AE175" s="29"/>
      <c r="AF175" s="35"/>
      <c r="AG175" s="29"/>
      <c r="AH175" s="35">
        <v>61</v>
      </c>
      <c r="AI175" s="29">
        <v>70</v>
      </c>
      <c r="AJ175" s="202">
        <f>F175+H175+J175+L175+N175+P175+R175+T175+V175+X175+Z175+AB175+AD175+AF175+AH175</f>
        <v>61</v>
      </c>
      <c r="AK175" s="23">
        <f t="shared" si="9"/>
        <v>61</v>
      </c>
      <c r="AL175" s="22">
        <f>IF(F175="",0,$G$9)+IF(H175="",0,$G$9)+IF(J175="",0,$G$9)+IF(L175="",0,$G$9)+IF(N175="",0,$G$9)+IF(P175="",0,$G$9)+IF(R175="",0,$G$9)+IF(T175="",0,$G$9)+IF(V175="",0,$G$9)+IF(X175="",0,$G$9)+IF(Z175="",0,$G$9)+IF(AB175="",0,$G$9)+IF(AD175="",0,$G$9)+IF(AF175="",0,$G$9)+IF(AH175="",0,$G$9)</f>
        <v>9</v>
      </c>
      <c r="AM175" s="23">
        <f t="shared" si="10"/>
        <v>6.7777777777777777</v>
      </c>
      <c r="AN175" s="54">
        <v>73</v>
      </c>
    </row>
    <row r="176" spans="1:40" ht="15" customHeight="1" x14ac:dyDescent="0.15">
      <c r="A176" s="190" t="s">
        <v>582</v>
      </c>
      <c r="B176" s="190" t="s">
        <v>310</v>
      </c>
      <c r="C176" s="50">
        <f t="shared" si="11"/>
        <v>65</v>
      </c>
      <c r="D176" s="21">
        <f t="shared" si="8"/>
        <v>65</v>
      </c>
      <c r="E176" s="20">
        <f t="shared" si="12"/>
        <v>1</v>
      </c>
      <c r="F176" s="32"/>
      <c r="G176" s="24"/>
      <c r="H176" s="35"/>
      <c r="I176" s="29"/>
      <c r="J176" s="35"/>
      <c r="K176" s="29"/>
      <c r="L176" s="35"/>
      <c r="M176" s="29"/>
      <c r="N176" s="35"/>
      <c r="O176" s="29"/>
      <c r="P176" s="35"/>
      <c r="Q176" s="29"/>
      <c r="R176" s="35"/>
      <c r="S176" s="29"/>
      <c r="T176" s="35"/>
      <c r="U176" s="29"/>
      <c r="V176" s="35"/>
      <c r="W176" s="29"/>
      <c r="X176" s="35"/>
      <c r="Y176" s="29"/>
      <c r="Z176" s="35"/>
      <c r="AA176" s="29"/>
      <c r="AB176" s="35"/>
      <c r="AC176" s="29"/>
      <c r="AD176" s="35"/>
      <c r="AE176" s="29"/>
      <c r="AF176" s="35"/>
      <c r="AG176" s="29"/>
      <c r="AH176" s="35">
        <v>62</v>
      </c>
      <c r="AI176" s="29">
        <v>65</v>
      </c>
      <c r="AJ176" s="202">
        <f>F176+H176+J176+L176+N176+P176+R176+T176+V176+X176+Z176+AB176+AD176+AF176+AH176</f>
        <v>62</v>
      </c>
      <c r="AK176" s="23">
        <f t="shared" si="9"/>
        <v>62</v>
      </c>
      <c r="AL176" s="22">
        <f>IF(F176="",0,$G$9)+IF(H176="",0,$G$9)+IF(J176="",0,$G$9)+IF(L176="",0,$G$9)+IF(N176="",0,$G$9)+IF(P176="",0,$G$9)+IF(R176="",0,$G$9)+IF(T176="",0,$G$9)+IF(V176="",0,$G$9)+IF(X176="",0,$G$9)+IF(Z176="",0,$G$9)+IF(AB176="",0,$G$9)+IF(AD176="",0,$G$9)+IF(AF176="",0,$G$9)+IF(AH176="",0,$G$9)</f>
        <v>9</v>
      </c>
      <c r="AM176" s="23">
        <f t="shared" si="10"/>
        <v>6.8888888888888893</v>
      </c>
      <c r="AN176" s="54">
        <v>74</v>
      </c>
    </row>
    <row r="177" spans="1:40" ht="15" customHeight="1" x14ac:dyDescent="0.15">
      <c r="A177" s="47"/>
      <c r="B177" s="47"/>
      <c r="C177" s="289"/>
      <c r="G177" s="69"/>
      <c r="H177" s="94"/>
      <c r="I177" s="112"/>
      <c r="J177" s="94"/>
      <c r="K177" s="112"/>
      <c r="L177" s="94"/>
      <c r="M177" s="112"/>
      <c r="N177" s="94"/>
      <c r="O177" s="112"/>
      <c r="P177" s="94"/>
      <c r="Q177" s="112"/>
      <c r="R177" s="94"/>
      <c r="S177" s="112"/>
      <c r="T177" s="94"/>
      <c r="U177" s="112"/>
      <c r="V177" s="94"/>
      <c r="W177" s="112"/>
      <c r="X177" s="94"/>
      <c r="Y177" s="112"/>
      <c r="Z177" s="94"/>
      <c r="AA177" s="112"/>
      <c r="AB177" s="94"/>
      <c r="AC177" s="112"/>
      <c r="AD177" s="94"/>
      <c r="AE177" s="112"/>
      <c r="AF177" s="94"/>
      <c r="AG177" s="112"/>
      <c r="AH177" s="94"/>
      <c r="AI177" s="112"/>
      <c r="AJ177" s="57"/>
      <c r="AK177" s="56"/>
      <c r="AL177" s="57"/>
      <c r="AM177" s="56"/>
      <c r="AN177" s="58"/>
    </row>
    <row r="178" spans="1:40" ht="15" customHeight="1" thickBot="1" x14ac:dyDescent="0.2">
      <c r="A178" s="47"/>
      <c r="B178" s="47"/>
      <c r="G178" s="69"/>
      <c r="I178" s="69"/>
      <c r="K178" s="69"/>
      <c r="M178" s="69"/>
      <c r="O178" s="69"/>
      <c r="Q178" s="69"/>
      <c r="S178" s="69"/>
      <c r="U178" s="69"/>
      <c r="W178" s="69"/>
      <c r="Y178" s="69"/>
      <c r="AA178" s="69"/>
      <c r="AC178" s="69"/>
      <c r="AE178" s="69"/>
      <c r="AG178" s="69"/>
      <c r="AI178" s="69"/>
      <c r="AJ178" s="57"/>
      <c r="AK178" s="56"/>
      <c r="AL178" s="57"/>
      <c r="AM178" s="56"/>
      <c r="AN178" s="58"/>
    </row>
    <row r="179" spans="1:40" ht="15" customHeight="1" thickBot="1" x14ac:dyDescent="0.2">
      <c r="A179" s="8" t="s">
        <v>3</v>
      </c>
      <c r="B179" s="9"/>
      <c r="C179" s="268" t="s">
        <v>0</v>
      </c>
      <c r="D179" s="10" t="s">
        <v>6</v>
      </c>
      <c r="E179" s="115" t="s">
        <v>7</v>
      </c>
      <c r="F179" s="117">
        <v>44836</v>
      </c>
      <c r="G179" s="116"/>
      <c r="H179" s="88" t="s">
        <v>199</v>
      </c>
      <c r="I179" s="118"/>
      <c r="J179" s="119" t="s">
        <v>237</v>
      </c>
      <c r="K179" s="120"/>
      <c r="L179" s="119" t="s">
        <v>263</v>
      </c>
      <c r="M179" s="120"/>
      <c r="N179" s="119" t="s">
        <v>302</v>
      </c>
      <c r="O179" s="120"/>
      <c r="P179" s="119" t="s">
        <v>328</v>
      </c>
      <c r="Q179" s="120"/>
      <c r="R179" s="121" t="s">
        <v>369</v>
      </c>
      <c r="S179" s="120"/>
      <c r="T179" s="184" t="s">
        <v>387</v>
      </c>
      <c r="U179" s="124"/>
      <c r="V179" s="206" t="s">
        <v>433</v>
      </c>
      <c r="W179" s="196"/>
      <c r="X179" s="206" t="s">
        <v>468</v>
      </c>
      <c r="Y179" s="116"/>
      <c r="Z179" s="206" t="s">
        <v>494</v>
      </c>
      <c r="AA179" s="116"/>
      <c r="AB179" s="206" t="s">
        <v>514</v>
      </c>
      <c r="AC179" s="116"/>
      <c r="AD179" s="206" t="s">
        <v>523</v>
      </c>
      <c r="AE179" s="116"/>
      <c r="AF179" s="119" t="s">
        <v>548</v>
      </c>
      <c r="AG179" s="116"/>
      <c r="AH179" s="119" t="s">
        <v>548</v>
      </c>
      <c r="AI179" s="116"/>
      <c r="AJ179" s="270" t="s">
        <v>11</v>
      </c>
      <c r="AK179" s="272" t="s">
        <v>12</v>
      </c>
      <c r="AL179" s="11" t="s">
        <v>13</v>
      </c>
      <c r="AM179" s="274" t="s">
        <v>14</v>
      </c>
      <c r="AN179" s="77" t="s">
        <v>15</v>
      </c>
    </row>
    <row r="180" spans="1:40" ht="26" customHeight="1" thickBot="1" x14ac:dyDescent="0.2">
      <c r="A180" s="12" t="s">
        <v>92</v>
      </c>
      <c r="B180" s="13" t="s">
        <v>93</v>
      </c>
      <c r="C180" s="269"/>
      <c r="D180" s="14" t="s">
        <v>0</v>
      </c>
      <c r="E180" s="45" t="s">
        <v>8</v>
      </c>
      <c r="F180" s="16" t="s">
        <v>174</v>
      </c>
      <c r="G180" s="17">
        <v>18</v>
      </c>
      <c r="H180" s="87" t="s">
        <v>200</v>
      </c>
      <c r="I180" s="17">
        <v>18</v>
      </c>
      <c r="J180" s="87" t="s">
        <v>236</v>
      </c>
      <c r="K180" s="17">
        <v>18</v>
      </c>
      <c r="L180" s="87" t="s">
        <v>264</v>
      </c>
      <c r="M180" s="17">
        <v>18</v>
      </c>
      <c r="N180" s="87" t="s">
        <v>303</v>
      </c>
      <c r="O180" s="17">
        <v>18</v>
      </c>
      <c r="P180" s="87" t="s">
        <v>329</v>
      </c>
      <c r="Q180" s="17">
        <v>18</v>
      </c>
      <c r="R180" s="111" t="s">
        <v>174</v>
      </c>
      <c r="S180" s="17">
        <v>18</v>
      </c>
      <c r="T180" s="123" t="s">
        <v>388</v>
      </c>
      <c r="U180" s="17">
        <v>18</v>
      </c>
      <c r="V180" s="123" t="s">
        <v>434</v>
      </c>
      <c r="W180" s="17">
        <v>18</v>
      </c>
      <c r="X180" s="216" t="s">
        <v>467</v>
      </c>
      <c r="Y180" s="215">
        <v>18</v>
      </c>
      <c r="Z180" s="216" t="s">
        <v>264</v>
      </c>
      <c r="AA180" s="215">
        <v>18</v>
      </c>
      <c r="AB180" s="216" t="s">
        <v>515</v>
      </c>
      <c r="AC180" s="215">
        <v>18</v>
      </c>
      <c r="AD180" s="216" t="s">
        <v>522</v>
      </c>
      <c r="AE180" s="215">
        <v>18</v>
      </c>
      <c r="AF180" s="216" t="s">
        <v>547</v>
      </c>
      <c r="AG180" s="215">
        <v>18</v>
      </c>
      <c r="AH180" s="216" t="s">
        <v>576</v>
      </c>
      <c r="AI180" s="215">
        <v>18</v>
      </c>
      <c r="AJ180" s="276"/>
      <c r="AK180" s="273"/>
      <c r="AL180" s="18"/>
      <c r="AM180" s="275"/>
      <c r="AN180" s="19"/>
    </row>
    <row r="181" spans="1:40" ht="14" customHeight="1" x14ac:dyDescent="0.15">
      <c r="A181" s="73" t="s">
        <v>22</v>
      </c>
      <c r="B181" s="73" t="s">
        <v>354</v>
      </c>
      <c r="C181" s="50">
        <f>+G181+I181+K181+M181+O181+Q181+S181+U181+W181+Y181+AA181+AC181+AE181+AG181+AI181</f>
        <v>175</v>
      </c>
      <c r="D181" s="21">
        <f>+C181/E181</f>
        <v>175</v>
      </c>
      <c r="E181" s="20">
        <f>COUNTA(F181,H181,J181,L181,N181,P181,R181,T181,V181,X181,Z181,AB181,AD181,AF181,AH181)</f>
        <v>1</v>
      </c>
      <c r="F181" s="32"/>
      <c r="G181" s="31"/>
      <c r="H181" s="93"/>
      <c r="I181" s="30"/>
      <c r="J181" s="93"/>
      <c r="K181" s="30"/>
      <c r="L181" s="93"/>
      <c r="M181" s="30"/>
      <c r="N181" s="39"/>
      <c r="O181" s="82"/>
      <c r="P181" s="91"/>
      <c r="Q181" s="82"/>
      <c r="R181" s="91"/>
      <c r="S181" s="82"/>
      <c r="T181" s="91"/>
      <c r="U181" s="82"/>
      <c r="V181" s="91">
        <v>74</v>
      </c>
      <c r="W181" s="82">
        <v>175</v>
      </c>
      <c r="X181" s="91"/>
      <c r="Y181" s="82"/>
      <c r="Z181" s="91"/>
      <c r="AA181" s="82"/>
      <c r="AB181" s="91"/>
      <c r="AC181" s="82"/>
      <c r="AD181" s="91"/>
      <c r="AE181" s="82"/>
      <c r="AF181" s="91"/>
      <c r="AG181" s="82"/>
      <c r="AH181" s="91"/>
      <c r="AI181" s="82"/>
      <c r="AJ181" s="22">
        <f>F181+H181+J181+L181+N181+P181+R181+T181+V181+X181+Z181+AB181+AD181+AF181+AH181</f>
        <v>74</v>
      </c>
      <c r="AK181" s="23">
        <f>+AJ181/E181</f>
        <v>74</v>
      </c>
      <c r="AL181" s="22">
        <f>IF(F181="",0,$G$180)+IF(H181="",0,$G$180)+IF(J181="",0,$G$180)+IF(L181="",0,$G$180)+IF(N181="",0,$G$180)+IF(P181="",0,$G$180)+IF(R181="",0,$G$180)+IF(T181="",0,$G$180)+IF(V181="",0,$G$180)+IF(X181="",0,$G$180)+IF(Z181="",0,$G$180)+IF(AB181="",0,$G$180)+IF(AD181="",0,$G$180)+IF(AF181="",0,$G$180)+IF(AH181="",0,$G$180)</f>
        <v>18</v>
      </c>
      <c r="AM181" s="23">
        <f>AJ181/AL181</f>
        <v>4.1111111111111107</v>
      </c>
      <c r="AN181" s="54">
        <v>1</v>
      </c>
    </row>
    <row r="182" spans="1:40" ht="14" customHeight="1" x14ac:dyDescent="0.15">
      <c r="A182" s="3" t="s">
        <v>44</v>
      </c>
      <c r="B182" s="3" t="s">
        <v>46</v>
      </c>
      <c r="C182" s="50">
        <f>+G182+I182+K182+M182+O182+Q182+S182+U182+W182+Y182+AA182+AC182+AE182+AG182+AI182</f>
        <v>1897.5</v>
      </c>
      <c r="D182" s="21">
        <f>+C182/E182</f>
        <v>189.75</v>
      </c>
      <c r="E182" s="20">
        <f>COUNTA(F182,H182,J182,L182,N182,P182,R182,T182,V182,X182,Z182,AB182,AD182,AF182,AH182)</f>
        <v>10</v>
      </c>
      <c r="F182" s="39">
        <v>84</v>
      </c>
      <c r="G182" s="31">
        <v>160</v>
      </c>
      <c r="H182" s="96">
        <v>70</v>
      </c>
      <c r="I182" s="30">
        <v>200</v>
      </c>
      <c r="J182" s="93"/>
      <c r="K182" s="30"/>
      <c r="L182" s="93">
        <v>77</v>
      </c>
      <c r="M182" s="30">
        <v>190</v>
      </c>
      <c r="N182" s="39">
        <v>75</v>
      </c>
      <c r="O182" s="82">
        <v>180</v>
      </c>
      <c r="P182" s="91">
        <v>74</v>
      </c>
      <c r="Q182" s="82">
        <v>200</v>
      </c>
      <c r="R182" s="91"/>
      <c r="S182" s="82"/>
      <c r="T182" s="91">
        <v>72</v>
      </c>
      <c r="U182" s="82">
        <v>200</v>
      </c>
      <c r="V182" s="104">
        <v>71</v>
      </c>
      <c r="W182" s="82">
        <v>200</v>
      </c>
      <c r="X182" s="91"/>
      <c r="Y182" s="82"/>
      <c r="Z182" s="91">
        <v>74</v>
      </c>
      <c r="AA182" s="82">
        <v>200</v>
      </c>
      <c r="AB182" s="91">
        <v>74</v>
      </c>
      <c r="AC182" s="82">
        <v>200</v>
      </c>
      <c r="AD182" s="91"/>
      <c r="AE182" s="82"/>
      <c r="AF182" s="91">
        <v>80</v>
      </c>
      <c r="AG182" s="82">
        <v>167.5</v>
      </c>
      <c r="AH182" s="91"/>
      <c r="AI182" s="82"/>
      <c r="AJ182" s="22">
        <f>F182+H182+J182+L182+N182+P182+R182+T182+V182+X182+Z182+AB182+AD182+AF182+AH182</f>
        <v>751</v>
      </c>
      <c r="AK182" s="23">
        <f>+AJ182/E182</f>
        <v>75.099999999999994</v>
      </c>
      <c r="AL182" s="22">
        <f>IF(F182="",0,$G$180)+IF(H182="",0,$G$180)+IF(J182="",0,$G$180)+IF(L182="",0,$G$180)+IF(N182="",0,$G$180)+IF(P182="",0,$G$180)+IF(R182="",0,$G$180)+IF(T182="",0,$G$180)+IF(V182="",0,$G$180)+IF(X182="",0,$G$180)+IF(Z182="",0,$G$180)+IF(AB182="",0,$G$180)+IF(AD182="",0,$G$180)+IF(AF182="",0,$G$180)+IF(AH182="",0,$G$180)</f>
        <v>180</v>
      </c>
      <c r="AM182" s="23">
        <f>AJ182/AL182</f>
        <v>4.1722222222222225</v>
      </c>
      <c r="AN182" s="54">
        <v>2</v>
      </c>
    </row>
    <row r="183" spans="1:40" ht="14" customHeight="1" x14ac:dyDescent="0.15">
      <c r="A183" s="43" t="s">
        <v>375</v>
      </c>
      <c r="B183" s="43" t="s">
        <v>376</v>
      </c>
      <c r="C183" s="50">
        <f>+G183+I183+K183+M183+O183+Q183+S183+U183+W183+Y183+AA183+AC183+AE183+AG183+AI183</f>
        <v>1072.5</v>
      </c>
      <c r="D183" s="21">
        <f>+C183/E183</f>
        <v>178.75</v>
      </c>
      <c r="E183" s="20">
        <f>COUNTA(F183,H183,J183,L183,N183,P183,R183,T183,V183,X183,Z183,AB183,AD183,AF183,AH183)</f>
        <v>6</v>
      </c>
      <c r="F183" s="32"/>
      <c r="G183" s="31"/>
      <c r="H183" s="93"/>
      <c r="I183" s="30"/>
      <c r="J183" s="93"/>
      <c r="K183" s="30"/>
      <c r="L183" s="93"/>
      <c r="M183" s="30"/>
      <c r="N183" s="107"/>
      <c r="O183" s="27"/>
      <c r="P183" s="95"/>
      <c r="Q183" s="27"/>
      <c r="R183" s="95">
        <v>73</v>
      </c>
      <c r="S183" s="27">
        <v>200</v>
      </c>
      <c r="T183" s="95"/>
      <c r="U183" s="27"/>
      <c r="V183" s="95">
        <v>76</v>
      </c>
      <c r="W183" s="27">
        <v>157.5</v>
      </c>
      <c r="X183" s="95">
        <v>74</v>
      </c>
      <c r="Y183" s="27">
        <v>200</v>
      </c>
      <c r="Z183" s="95">
        <v>83</v>
      </c>
      <c r="AA183" s="27">
        <v>155</v>
      </c>
      <c r="AB183" s="95">
        <v>75</v>
      </c>
      <c r="AC183" s="27">
        <v>180</v>
      </c>
      <c r="AD183" s="95"/>
      <c r="AE183" s="27"/>
      <c r="AF183" s="95">
        <v>76</v>
      </c>
      <c r="AG183" s="27">
        <v>180</v>
      </c>
      <c r="AH183" s="95"/>
      <c r="AI183" s="27"/>
      <c r="AJ183" s="22">
        <f>F183+H183+J183+L183+N183+P183+R183+T183+V183+X183+Z183+AB183+AD183+AF183+AH183</f>
        <v>457</v>
      </c>
      <c r="AK183" s="23">
        <f>+AJ183/E183</f>
        <v>76.166666666666671</v>
      </c>
      <c r="AL183" s="22">
        <f>IF(F183="",0,$G$180)+IF(H183="",0,$G$180)+IF(J183="",0,$G$180)+IF(L183="",0,$G$180)+IF(N183="",0,$G$180)+IF(P183="",0,$G$180)+IF(R183="",0,$G$180)+IF(T183="",0,$G$180)+IF(V183="",0,$G$180)+IF(X183="",0,$G$180)+IF(Z183="",0,$G$180)+IF(AB183="",0,$G$180)+IF(AD183="",0,$G$180)+IF(AF183="",0,$G$180)+IF(AH183="",0,$G$180)</f>
        <v>108</v>
      </c>
      <c r="AM183" s="23">
        <f>AJ183/AL183</f>
        <v>4.2314814814814818</v>
      </c>
      <c r="AN183" s="54">
        <v>3</v>
      </c>
    </row>
    <row r="184" spans="1:40" ht="14" customHeight="1" x14ac:dyDescent="0.15">
      <c r="A184" s="4" t="s">
        <v>27</v>
      </c>
      <c r="B184" s="4" t="s">
        <v>28</v>
      </c>
      <c r="C184" s="50">
        <f>+G184+I184+K184+M184+O184+Q184+S184+U184+W184+Y184+AA184+AC184+AE184+AG184+AI184</f>
        <v>880</v>
      </c>
      <c r="D184" s="21">
        <f>+C184/E184</f>
        <v>176</v>
      </c>
      <c r="E184" s="20">
        <f>COUNTA(F184,H184,J184,L184,N184,P184,R184,T184,V184,X184,Z184,AB184,AD184,AF184,AH184)</f>
        <v>5</v>
      </c>
      <c r="F184" s="39">
        <v>84</v>
      </c>
      <c r="G184" s="31">
        <v>160</v>
      </c>
      <c r="H184" s="93">
        <v>79</v>
      </c>
      <c r="I184" s="30">
        <v>165</v>
      </c>
      <c r="J184" s="93"/>
      <c r="K184" s="30"/>
      <c r="L184" s="93">
        <v>77</v>
      </c>
      <c r="M184" s="30">
        <v>190</v>
      </c>
      <c r="N184" s="46"/>
      <c r="O184" s="86"/>
      <c r="P184" s="92"/>
      <c r="Q184" s="86"/>
      <c r="R184" s="92">
        <v>79</v>
      </c>
      <c r="S184" s="86">
        <v>165</v>
      </c>
      <c r="T184" s="92"/>
      <c r="U184" s="86"/>
      <c r="V184" s="92"/>
      <c r="W184" s="86"/>
      <c r="X184" s="92"/>
      <c r="Y184" s="86"/>
      <c r="Z184" s="92"/>
      <c r="AA184" s="86"/>
      <c r="AB184" s="92"/>
      <c r="AC184" s="86"/>
      <c r="AD184" s="92"/>
      <c r="AE184" s="86"/>
      <c r="AF184" s="92"/>
      <c r="AG184" s="86"/>
      <c r="AH184" s="300">
        <v>71</v>
      </c>
      <c r="AI184" s="86">
        <v>200</v>
      </c>
      <c r="AJ184" s="22">
        <f>F184+H184+J184+L184+N184+P184+R184+T184+V184+X184+Z184+AB184+AD184+AF184+AH184</f>
        <v>390</v>
      </c>
      <c r="AK184" s="23">
        <f>+AJ184/E184</f>
        <v>78</v>
      </c>
      <c r="AL184" s="22">
        <f>IF(F184="",0,$G$180)+IF(H184="",0,$G$180)+IF(J184="",0,$G$180)+IF(L184="",0,$G$180)+IF(N184="",0,$G$180)+IF(P184="",0,$G$180)+IF(R184="",0,$G$180)+IF(T184="",0,$G$180)+IF(V184="",0,$G$180)+IF(X184="",0,$G$180)+IF(Z184="",0,$G$180)+IF(AB184="",0,$G$180)+IF(AD184="",0,$G$180)+IF(AF184="",0,$G$180)+IF(AH184="",0,$G$180)</f>
        <v>90</v>
      </c>
      <c r="AM184" s="23">
        <f>AJ184/AL184</f>
        <v>4.333333333333333</v>
      </c>
      <c r="AN184" s="54">
        <v>4</v>
      </c>
    </row>
    <row r="185" spans="1:40" ht="14" customHeight="1" x14ac:dyDescent="0.15">
      <c r="A185" s="4" t="s">
        <v>34</v>
      </c>
      <c r="B185" s="4" t="s">
        <v>35</v>
      </c>
      <c r="C185" s="50">
        <f>+G185+I185+K185+M185+O185+Q185+S185+U185+W185+Y185+AA185+AC185+AE185+AG185+AI185</f>
        <v>2597.5</v>
      </c>
      <c r="D185" s="21">
        <f>+C185/E185</f>
        <v>173.16666666666666</v>
      </c>
      <c r="E185" s="20">
        <f>COUNTA(F185,H185,J185,L185,N185,P185,R185,T185,V185,X185,Z185,AB185,AD185,AF185,AH185)</f>
        <v>15</v>
      </c>
      <c r="F185" s="39">
        <v>75</v>
      </c>
      <c r="G185" s="31">
        <v>200</v>
      </c>
      <c r="H185" s="93">
        <v>77</v>
      </c>
      <c r="I185" s="30">
        <v>175</v>
      </c>
      <c r="J185" s="93">
        <v>79</v>
      </c>
      <c r="K185" s="30">
        <v>200</v>
      </c>
      <c r="L185" s="93">
        <v>85</v>
      </c>
      <c r="M185" s="30">
        <v>150</v>
      </c>
      <c r="N185" s="107">
        <v>78</v>
      </c>
      <c r="O185" s="82">
        <v>170</v>
      </c>
      <c r="P185" s="91">
        <v>80</v>
      </c>
      <c r="Q185" s="82">
        <v>165</v>
      </c>
      <c r="R185" s="91">
        <v>80</v>
      </c>
      <c r="S185" s="82">
        <v>160</v>
      </c>
      <c r="T185" s="91">
        <v>78</v>
      </c>
      <c r="U185" s="82">
        <v>180</v>
      </c>
      <c r="V185" s="91">
        <v>76</v>
      </c>
      <c r="W185" s="82">
        <v>157.5</v>
      </c>
      <c r="X185" s="91">
        <v>79</v>
      </c>
      <c r="Y185" s="82">
        <v>167.5</v>
      </c>
      <c r="Z185" s="91">
        <v>80</v>
      </c>
      <c r="AA185" s="82">
        <v>170</v>
      </c>
      <c r="AB185" s="91">
        <v>79</v>
      </c>
      <c r="AC185" s="82">
        <v>170</v>
      </c>
      <c r="AD185" s="91">
        <v>80</v>
      </c>
      <c r="AE185" s="82">
        <v>170</v>
      </c>
      <c r="AF185" s="91">
        <v>75</v>
      </c>
      <c r="AG185" s="82">
        <v>200</v>
      </c>
      <c r="AH185" s="91">
        <v>82</v>
      </c>
      <c r="AI185" s="82">
        <v>162.5</v>
      </c>
      <c r="AJ185" s="22">
        <f>F185+H185+J185+L185+N185+P185+R185+T185+V185+X185+Z185+AB185+AD185+AF185+AH185</f>
        <v>1183</v>
      </c>
      <c r="AK185" s="23">
        <f>+AJ185/E185</f>
        <v>78.86666666666666</v>
      </c>
      <c r="AL185" s="22">
        <f>IF(F185="",0,$G$180)+IF(H185="",0,$G$180)+IF(J185="",0,$G$180)+IF(L185="",0,$G$180)+IF(N185="",0,$G$180)+IF(P185="",0,$G$180)+IF(R185="",0,$G$180)+IF(T185="",0,$G$180)+IF(V185="",0,$G$180)+IF(X185="",0,$G$180)+IF(Z185="",0,$G$180)+IF(AB185="",0,$G$180)+IF(AD185="",0,$G$180)+IF(AF185="",0,$G$180)+IF(AH185="",0,$G$180)</f>
        <v>270</v>
      </c>
      <c r="AM185" s="23">
        <f>AJ185/AL185</f>
        <v>4.3814814814814813</v>
      </c>
      <c r="AN185" s="54">
        <v>5</v>
      </c>
    </row>
    <row r="186" spans="1:40" ht="14" customHeight="1" x14ac:dyDescent="0.15">
      <c r="A186" s="4" t="s">
        <v>130</v>
      </c>
      <c r="B186" s="4" t="s">
        <v>109</v>
      </c>
      <c r="C186" s="50">
        <f>+G186+I186+K186+M186+O186+Q186+S186+U186+W186+Y186+AA186+AC186+AE186+AG186+AI186</f>
        <v>1157.5</v>
      </c>
      <c r="D186" s="21">
        <f>+C186/E186</f>
        <v>165.35714285714286</v>
      </c>
      <c r="E186" s="20">
        <f>COUNTA(F186,H186,J186,L186,N186,P186,R186,T186,V186,X186,Z186,AB186,AD186,AF186,AH186)</f>
        <v>7</v>
      </c>
      <c r="F186" s="39">
        <v>84</v>
      </c>
      <c r="G186" s="31">
        <v>160</v>
      </c>
      <c r="H186" s="93"/>
      <c r="I186" s="30"/>
      <c r="J186" s="93"/>
      <c r="K186" s="30"/>
      <c r="L186" s="93">
        <v>86</v>
      </c>
      <c r="M186" s="30">
        <v>142.5</v>
      </c>
      <c r="N186" s="93"/>
      <c r="O186" s="30"/>
      <c r="P186" s="93">
        <v>75</v>
      </c>
      <c r="Q186" s="30">
        <v>180</v>
      </c>
      <c r="R186" s="93">
        <v>77</v>
      </c>
      <c r="S186" s="30">
        <v>180</v>
      </c>
      <c r="T186" s="93"/>
      <c r="U186" s="30"/>
      <c r="V186" s="93"/>
      <c r="W186" s="30"/>
      <c r="X186" s="93">
        <v>82</v>
      </c>
      <c r="Y186" s="30">
        <v>160</v>
      </c>
      <c r="Z186" s="93"/>
      <c r="AA186" s="30"/>
      <c r="AB186" s="93"/>
      <c r="AC186" s="30"/>
      <c r="AD186" s="93"/>
      <c r="AE186" s="30"/>
      <c r="AF186" s="93">
        <v>81</v>
      </c>
      <c r="AG186" s="30">
        <v>160</v>
      </c>
      <c r="AH186" s="95">
        <v>77</v>
      </c>
      <c r="AI186" s="27">
        <v>175</v>
      </c>
      <c r="AJ186" s="22">
        <f>F186+H186+J186+L186+N186+P186+R186+T186+V186+X186+Z186+AB186+AD186+AF186+AH186</f>
        <v>562</v>
      </c>
      <c r="AK186" s="23">
        <f>+AJ186/E186</f>
        <v>80.285714285714292</v>
      </c>
      <c r="AL186" s="22">
        <f>IF(F186="",0,$G$180)+IF(H186="",0,$G$180)+IF(J186="",0,$G$180)+IF(L186="",0,$G$180)+IF(N186="",0,$G$180)+IF(P186="",0,$G$180)+IF(R186="",0,$G$180)+IF(T186="",0,$G$180)+IF(V186="",0,$G$180)+IF(X186="",0,$G$180)+IF(Z186="",0,$G$180)+IF(AB186="",0,$G$180)+IF(AD186="",0,$G$180)+IF(AF186="",0,$G$180)+IF(AH186="",0,$G$180)</f>
        <v>126</v>
      </c>
      <c r="AM186" s="23">
        <f>AJ186/AL186</f>
        <v>4.4603174603174605</v>
      </c>
      <c r="AN186" s="54">
        <v>6</v>
      </c>
    </row>
    <row r="187" spans="1:40" ht="14" customHeight="1" x14ac:dyDescent="0.15">
      <c r="A187" s="43" t="s">
        <v>351</v>
      </c>
      <c r="B187" s="43" t="s">
        <v>352</v>
      </c>
      <c r="C187" s="50">
        <f>+G187+I187+K187+M187+O187+Q187+S187+U187+W187+Y187+AA187+AC187+AE187+AG187+AI187</f>
        <v>932.5</v>
      </c>
      <c r="D187" s="21">
        <f>+C187/E187</f>
        <v>155.41666666666666</v>
      </c>
      <c r="E187" s="20">
        <f>COUNTA(F187,H187,J187,L187,N187,P187,R187,T187,V187,X187,Z187,AB187,AD187,AF187,AH187)</f>
        <v>6</v>
      </c>
      <c r="F187" s="32"/>
      <c r="G187" s="31"/>
      <c r="H187" s="93"/>
      <c r="I187" s="30"/>
      <c r="J187" s="93"/>
      <c r="K187" s="30"/>
      <c r="L187" s="93"/>
      <c r="M187" s="30"/>
      <c r="N187" s="107"/>
      <c r="O187" s="27"/>
      <c r="P187" s="95">
        <v>76</v>
      </c>
      <c r="Q187" s="27">
        <v>170</v>
      </c>
      <c r="R187" s="95">
        <v>78</v>
      </c>
      <c r="S187" s="27">
        <v>170</v>
      </c>
      <c r="T187" s="95"/>
      <c r="U187" s="27"/>
      <c r="V187" s="95">
        <v>78</v>
      </c>
      <c r="W187" s="27">
        <v>147.5</v>
      </c>
      <c r="X187" s="95">
        <v>89</v>
      </c>
      <c r="Y187" s="27">
        <v>125</v>
      </c>
      <c r="Z187" s="95">
        <v>85</v>
      </c>
      <c r="AA187" s="27">
        <v>145</v>
      </c>
      <c r="AB187" s="95"/>
      <c r="AC187" s="27"/>
      <c r="AD187" s="95"/>
      <c r="AE187" s="27"/>
      <c r="AF187" s="95"/>
      <c r="AG187" s="27"/>
      <c r="AH187" s="91">
        <v>77</v>
      </c>
      <c r="AI187" s="82">
        <v>175</v>
      </c>
      <c r="AJ187" s="22">
        <f>F187+H187+J187+L187+N187+P187+R187+T187+V187+X187+Z187+AB187+AD187+AF187+AH187</f>
        <v>483</v>
      </c>
      <c r="AK187" s="23">
        <f>+AJ187/E187</f>
        <v>80.5</v>
      </c>
      <c r="AL187" s="22">
        <f>IF(F187="",0,$G$180)+IF(H187="",0,$G$180)+IF(J187="",0,$G$180)+IF(L187="",0,$G$180)+IF(N187="",0,$G$180)+IF(P187="",0,$G$180)+IF(R187="",0,$G$180)+IF(T187="",0,$G$180)+IF(V187="",0,$G$180)+IF(X187="",0,$G$180)+IF(Z187="",0,$G$180)+IF(AB187="",0,$G$180)+IF(AD187="",0,$G$180)+IF(AF187="",0,$G$180)+IF(AH187="",0,$G$180)</f>
        <v>108</v>
      </c>
      <c r="AM187" s="23">
        <f>AJ187/AL187</f>
        <v>4.4722222222222223</v>
      </c>
      <c r="AN187" s="54">
        <v>7</v>
      </c>
    </row>
    <row r="188" spans="1:40" ht="14" customHeight="1" x14ac:dyDescent="0.15">
      <c r="A188" s="4" t="s">
        <v>64</v>
      </c>
      <c r="B188" s="4" t="s">
        <v>65</v>
      </c>
      <c r="C188" s="50">
        <f>+G188+I188+K188+M188+O188+Q188+S188+U188+W188+Y188+AA188+AC188+AE188+AG188+AI188</f>
        <v>660</v>
      </c>
      <c r="D188" s="21">
        <f>+C188/E188</f>
        <v>165</v>
      </c>
      <c r="E188" s="20">
        <f>COUNTA(F188,H188,J188,L188,N188,P188,R188,T188,V188,X188,Z188,AB188,AD188,AF188,AH188)</f>
        <v>4</v>
      </c>
      <c r="F188" s="39">
        <v>88</v>
      </c>
      <c r="G188" s="31">
        <v>130</v>
      </c>
      <c r="H188" s="93">
        <v>80</v>
      </c>
      <c r="I188" s="30">
        <v>160</v>
      </c>
      <c r="J188" s="93"/>
      <c r="K188" s="30"/>
      <c r="L188" s="93">
        <v>81</v>
      </c>
      <c r="M188" s="30">
        <v>170</v>
      </c>
      <c r="N188" s="39">
        <v>74</v>
      </c>
      <c r="O188" s="82">
        <v>200</v>
      </c>
      <c r="P188" s="91"/>
      <c r="Q188" s="82"/>
      <c r="R188" s="91"/>
      <c r="S188" s="82"/>
      <c r="T188" s="91"/>
      <c r="U188" s="82"/>
      <c r="V188" s="91"/>
      <c r="W188" s="82"/>
      <c r="X188" s="91"/>
      <c r="Y188" s="82"/>
      <c r="Z188" s="91"/>
      <c r="AA188" s="82"/>
      <c r="AB188" s="91"/>
      <c r="AC188" s="82"/>
      <c r="AD188" s="91"/>
      <c r="AE188" s="82"/>
      <c r="AF188" s="95"/>
      <c r="AG188" s="27"/>
      <c r="AH188" s="95"/>
      <c r="AI188" s="27"/>
      <c r="AJ188" s="22">
        <f>F188+H188+J188+L188+N188+P188+R188+T188+V188+X188+Z188+AB188+AD188+AF188+AH188</f>
        <v>323</v>
      </c>
      <c r="AK188" s="23">
        <f>+AJ188/E188</f>
        <v>80.75</v>
      </c>
      <c r="AL188" s="22">
        <f>IF(F188="",0,$G$180)+IF(H188="",0,$G$180)+IF(J188="",0,$G$180)+IF(L188="",0,$G$180)+IF(N188="",0,$G$180)+IF(P188="",0,$G$180)+IF(R188="",0,$G$180)+IF(T188="",0,$G$180)+IF(V188="",0,$G$180)+IF(X188="",0,$G$180)+IF(Z188="",0,$G$180)+IF(AB188="",0,$G$180)+IF(AD188="",0,$G$180)+IF(AF188="",0,$G$180)+IF(AH188="",0,$G$180)</f>
        <v>72</v>
      </c>
      <c r="AM188" s="23">
        <f>AJ188/AL188</f>
        <v>4.4861111111111107</v>
      </c>
      <c r="AN188" s="54">
        <v>8</v>
      </c>
    </row>
    <row r="189" spans="1:40" ht="14" customHeight="1" x14ac:dyDescent="0.15">
      <c r="A189" s="7" t="s">
        <v>39</v>
      </c>
      <c r="B189" s="7" t="s">
        <v>40</v>
      </c>
      <c r="C189" s="50">
        <f>+G189+I189+K189+M189+O189+Q189+S189+U189+W189+Y189+AA189+AC189+AE189+AG189+AI189</f>
        <v>1447.5</v>
      </c>
      <c r="D189" s="21">
        <f>+C189/E189</f>
        <v>160.83333333333334</v>
      </c>
      <c r="E189" s="20">
        <f>COUNTA(F189,H189,J189,L189,N189,P189,R189,T189,V189,X189,Z189,AB189,AD189,AF189,AH189)</f>
        <v>9</v>
      </c>
      <c r="F189" s="39">
        <v>85</v>
      </c>
      <c r="G189" s="31">
        <v>147.5</v>
      </c>
      <c r="H189" s="93">
        <v>77</v>
      </c>
      <c r="I189" s="30">
        <v>175</v>
      </c>
      <c r="J189" s="93"/>
      <c r="K189" s="30"/>
      <c r="L189" s="93">
        <v>82</v>
      </c>
      <c r="M189" s="30">
        <v>165</v>
      </c>
      <c r="N189" s="39">
        <v>85</v>
      </c>
      <c r="O189" s="82">
        <v>150</v>
      </c>
      <c r="P189" s="91">
        <v>82</v>
      </c>
      <c r="Q189" s="82">
        <v>160</v>
      </c>
      <c r="R189" s="91"/>
      <c r="S189" s="82"/>
      <c r="T189" s="91"/>
      <c r="U189" s="82"/>
      <c r="V189" s="91">
        <v>74</v>
      </c>
      <c r="W189" s="82">
        <v>175</v>
      </c>
      <c r="X189" s="91">
        <v>79</v>
      </c>
      <c r="Y189" s="82">
        <v>167.5</v>
      </c>
      <c r="Z189" s="91">
        <v>78</v>
      </c>
      <c r="AA189" s="82">
        <v>180</v>
      </c>
      <c r="AB189" s="91"/>
      <c r="AC189" s="82"/>
      <c r="AD189" s="91"/>
      <c r="AE189" s="82"/>
      <c r="AF189" s="91">
        <v>87</v>
      </c>
      <c r="AG189" s="82">
        <v>127.5</v>
      </c>
      <c r="AH189" s="91"/>
      <c r="AI189" s="82"/>
      <c r="AJ189" s="22">
        <f>F189+H189+J189+L189+N189+P189+R189+T189+V189+X189+Z189+AB189+AD189+AF189+AH189</f>
        <v>729</v>
      </c>
      <c r="AK189" s="23">
        <f>+AJ189/E189</f>
        <v>81</v>
      </c>
      <c r="AL189" s="22">
        <f>IF(F189="",0,$G$180)+IF(H189="",0,$G$180)+IF(J189="",0,$G$180)+IF(L189="",0,$G$180)+IF(N189="",0,$G$180)+IF(P189="",0,$G$180)+IF(R189="",0,$G$180)+IF(T189="",0,$G$180)+IF(V189="",0,$G$180)+IF(X189="",0,$G$180)+IF(Z189="",0,$G$180)+IF(AB189="",0,$G$180)+IF(AD189="",0,$G$180)+IF(AF189="",0,$G$180)+IF(AH189="",0,$G$180)</f>
        <v>162</v>
      </c>
      <c r="AM189" s="23">
        <f>AJ189/AL189</f>
        <v>4.5</v>
      </c>
      <c r="AN189" s="54">
        <v>9</v>
      </c>
    </row>
    <row r="190" spans="1:40" ht="14" customHeight="1" x14ac:dyDescent="0.15">
      <c r="A190" s="43" t="s">
        <v>353</v>
      </c>
      <c r="B190" s="43" t="s">
        <v>354</v>
      </c>
      <c r="C190" s="50">
        <f>+G190+I190+K190+M190+O190+Q190+S190+U190+W190+Y190+AA190+AC190+AE190+AG190+AI190</f>
        <v>450</v>
      </c>
      <c r="D190" s="21">
        <f>+C190/E190</f>
        <v>150</v>
      </c>
      <c r="E190" s="20">
        <f>COUNTA(F190,H190,J190,L190,N190,P190,R190,T190,V190,X190,Z190,AB190,AD190,AF190,AH190)</f>
        <v>3</v>
      </c>
      <c r="F190" s="32"/>
      <c r="G190" s="31"/>
      <c r="H190" s="93"/>
      <c r="I190" s="30"/>
      <c r="J190" s="93"/>
      <c r="K190" s="30"/>
      <c r="L190" s="93"/>
      <c r="M190" s="30"/>
      <c r="N190" s="107"/>
      <c r="O190" s="27"/>
      <c r="P190" s="91">
        <v>85</v>
      </c>
      <c r="Q190" s="82">
        <v>140</v>
      </c>
      <c r="R190" s="91">
        <v>84</v>
      </c>
      <c r="S190" s="82">
        <v>145</v>
      </c>
      <c r="T190" s="91"/>
      <c r="U190" s="82"/>
      <c r="V190" s="95">
        <v>75</v>
      </c>
      <c r="W190" s="27">
        <v>165</v>
      </c>
      <c r="X190" s="95"/>
      <c r="Y190" s="27"/>
      <c r="Z190" s="95"/>
      <c r="AA190" s="27"/>
      <c r="AB190" s="95"/>
      <c r="AC190" s="27"/>
      <c r="AD190" s="95"/>
      <c r="AE190" s="27"/>
      <c r="AF190" s="95"/>
      <c r="AG190" s="27"/>
      <c r="AH190" s="95"/>
      <c r="AI190" s="27"/>
      <c r="AJ190" s="22">
        <f>F190+H190+J190+L190+N190+P190+R190+T190+V190+X190+Z190+AB190+AD190+AF190+AH190</f>
        <v>244</v>
      </c>
      <c r="AK190" s="23">
        <f>+AJ190/E190</f>
        <v>81.333333333333329</v>
      </c>
      <c r="AL190" s="22">
        <f>IF(F190="",0,$G$180)+IF(H190="",0,$G$180)+IF(J190="",0,$G$180)+IF(L190="",0,$G$180)+IF(N190="",0,$G$180)+IF(P190="",0,$G$180)+IF(R190="",0,$G$180)+IF(T190="",0,$G$180)+IF(V190="",0,$G$180)+IF(X190="",0,$G$180)+IF(Z190="",0,$G$180)+IF(AB190="",0,$G$180)+IF(AD190="",0,$G$180)+IF(AF190="",0,$G$180)+IF(AH190="",0,$G$180)</f>
        <v>54</v>
      </c>
      <c r="AM190" s="23">
        <f>AJ190/AL190</f>
        <v>4.5185185185185182</v>
      </c>
      <c r="AN190" s="54">
        <v>10</v>
      </c>
    </row>
    <row r="191" spans="1:40" ht="14" customHeight="1" x14ac:dyDescent="0.15">
      <c r="A191" s="190" t="s">
        <v>268</v>
      </c>
      <c r="B191" s="190" t="s">
        <v>502</v>
      </c>
      <c r="C191" s="50">
        <f>+G191+I191+K191+M191+O191+Q191+S191+U191+W191+Y191+AA191+AC191+AE191+AG191+AI191</f>
        <v>162.5</v>
      </c>
      <c r="D191" s="21">
        <f>+C191/E191</f>
        <v>162.5</v>
      </c>
      <c r="E191" s="20">
        <f>COUNTA(F191,H191,J191,L191,N191,P191,R191,T191,V191,X191,Z191,AB191,AD191,AF191,AH191)</f>
        <v>1</v>
      </c>
      <c r="F191" s="32"/>
      <c r="G191" s="31"/>
      <c r="H191" s="93"/>
      <c r="I191" s="30"/>
      <c r="J191" s="93"/>
      <c r="K191" s="30"/>
      <c r="L191" s="93"/>
      <c r="M191" s="30"/>
      <c r="N191" s="107"/>
      <c r="O191" s="27"/>
      <c r="P191" s="95"/>
      <c r="Q191" s="27"/>
      <c r="R191" s="95"/>
      <c r="S191" s="27"/>
      <c r="T191" s="95"/>
      <c r="U191" s="27"/>
      <c r="V191" s="95"/>
      <c r="W191" s="27"/>
      <c r="X191" s="95"/>
      <c r="Y191" s="27"/>
      <c r="Z191" s="95">
        <v>82</v>
      </c>
      <c r="AA191" s="27">
        <v>162.5</v>
      </c>
      <c r="AB191" s="95"/>
      <c r="AC191" s="27"/>
      <c r="AD191" s="95"/>
      <c r="AE191" s="27"/>
      <c r="AF191" s="95"/>
      <c r="AG191" s="27"/>
      <c r="AH191" s="91"/>
      <c r="AI191" s="82"/>
      <c r="AJ191" s="22">
        <f>F191+H191+J191+L191+N191+P191+R191+T191+V191+X191+Z191+AB191+AD191+AF191+AH191</f>
        <v>82</v>
      </c>
      <c r="AK191" s="23">
        <f>+AJ191/E191</f>
        <v>82</v>
      </c>
      <c r="AL191" s="22">
        <f>IF(F191="",0,$G$180)+IF(H191="",0,$G$180)+IF(J191="",0,$G$180)+IF(L191="",0,$G$180)+IF(N191="",0,$G$180)+IF(P191="",0,$G$180)+IF(R191="",0,$G$180)+IF(T191="",0,$G$180)+IF(V191="",0,$G$180)+IF(X191="",0,$G$180)+IF(Z191="",0,$G$180)+IF(AB191="",0,$G$180)+IF(AD191="",0,$G$180)+IF(AF191="",0,$G$180)+IF(AH191="",0,$G$180)</f>
        <v>18</v>
      </c>
      <c r="AM191" s="23">
        <f>AJ191/AL191</f>
        <v>4.5555555555555554</v>
      </c>
      <c r="AN191" s="54">
        <v>11</v>
      </c>
    </row>
    <row r="192" spans="1:40" ht="14" customHeight="1" x14ac:dyDescent="0.15">
      <c r="A192" s="6" t="s">
        <v>94</v>
      </c>
      <c r="B192" s="6" t="s">
        <v>102</v>
      </c>
      <c r="C192" s="50">
        <f>+G192+I192+K192+M192+O192+Q192+S192+U192+W192+Y192+AA192+AC192+AE192+AG192+AI192</f>
        <v>1282.5</v>
      </c>
      <c r="D192" s="21">
        <f>+C192/E192</f>
        <v>160.3125</v>
      </c>
      <c r="E192" s="20">
        <f>COUNTA(F192,H192,J192,L192,N192,P192,R192,T192,V192,X192,Z192,AB192,AD192,AF192,AH192)</f>
        <v>8</v>
      </c>
      <c r="F192" s="39">
        <v>80</v>
      </c>
      <c r="G192" s="31">
        <v>180</v>
      </c>
      <c r="H192" s="93">
        <v>81</v>
      </c>
      <c r="I192" s="30">
        <v>152.5</v>
      </c>
      <c r="J192" s="93"/>
      <c r="K192" s="30"/>
      <c r="L192" s="93">
        <v>86</v>
      </c>
      <c r="M192" s="30">
        <v>142.5</v>
      </c>
      <c r="N192" s="46"/>
      <c r="O192" s="86"/>
      <c r="P192" s="92"/>
      <c r="Q192" s="86"/>
      <c r="R192" s="92"/>
      <c r="S192" s="86"/>
      <c r="T192" s="92"/>
      <c r="U192" s="86"/>
      <c r="V192" s="91">
        <v>78</v>
      </c>
      <c r="W192" s="82">
        <v>147.5</v>
      </c>
      <c r="X192" s="91"/>
      <c r="Y192" s="82"/>
      <c r="Z192" s="91">
        <v>82</v>
      </c>
      <c r="AA192" s="82">
        <v>162.5</v>
      </c>
      <c r="AB192" s="91">
        <v>88</v>
      </c>
      <c r="AC192" s="82">
        <v>150</v>
      </c>
      <c r="AD192" s="91">
        <v>76</v>
      </c>
      <c r="AE192" s="82">
        <v>200</v>
      </c>
      <c r="AF192" s="91"/>
      <c r="AG192" s="82"/>
      <c r="AH192" s="91">
        <v>88</v>
      </c>
      <c r="AI192" s="82">
        <v>147.5</v>
      </c>
      <c r="AJ192" s="22">
        <f>F192+H192+J192+L192+N192+P192+R192+T192+V192+X192+Z192+AB192+AD192+AF192+AH192</f>
        <v>659</v>
      </c>
      <c r="AK192" s="23">
        <f>+AJ192/E192</f>
        <v>82.375</v>
      </c>
      <c r="AL192" s="22">
        <f>IF(F192="",0,$G$180)+IF(H192="",0,$G$180)+IF(J192="",0,$G$180)+IF(L192="",0,$G$180)+IF(N192="",0,$G$180)+IF(P192="",0,$G$180)+IF(R192="",0,$G$180)+IF(T192="",0,$G$180)+IF(V192="",0,$G$180)+IF(X192="",0,$G$180)+IF(Z192="",0,$G$180)+IF(AB192="",0,$G$180)+IF(AD192="",0,$G$180)+IF(AF192="",0,$G$180)+IF(AH192="",0,$G$180)</f>
        <v>144</v>
      </c>
      <c r="AM192" s="23">
        <f>AJ192/AL192</f>
        <v>4.5763888888888893</v>
      </c>
      <c r="AN192" s="54">
        <v>12</v>
      </c>
    </row>
    <row r="193" spans="1:40" ht="14" customHeight="1" x14ac:dyDescent="0.15">
      <c r="A193" s="192" t="s">
        <v>48</v>
      </c>
      <c r="B193" s="193" t="s">
        <v>49</v>
      </c>
      <c r="C193" s="50">
        <f>+G193+I193+K193+M193+O193+Q193+S193+U193+W193+Y193+AA193+AC193+AE193+AG193+AI193</f>
        <v>1250</v>
      </c>
      <c r="D193" s="21">
        <f>+C193/E193</f>
        <v>156.25</v>
      </c>
      <c r="E193" s="20">
        <f>COUNTA(F193,H193,J193,L193,N193,P193,R193,T193,V193,X193,Z193,AB193,AD193,AF193,AH193)</f>
        <v>8</v>
      </c>
      <c r="F193" s="39">
        <v>93</v>
      </c>
      <c r="G193" s="31">
        <v>112.5</v>
      </c>
      <c r="H193" s="93">
        <v>81</v>
      </c>
      <c r="I193" s="30">
        <v>152.5</v>
      </c>
      <c r="J193" s="93">
        <v>87</v>
      </c>
      <c r="K193" s="30">
        <v>170</v>
      </c>
      <c r="L193" s="93"/>
      <c r="M193" s="30"/>
      <c r="N193" s="93"/>
      <c r="O193" s="30"/>
      <c r="P193" s="93"/>
      <c r="Q193" s="30"/>
      <c r="R193" s="93"/>
      <c r="S193" s="30"/>
      <c r="T193" s="93">
        <v>79</v>
      </c>
      <c r="U193" s="30">
        <v>170</v>
      </c>
      <c r="V193" s="93">
        <v>82</v>
      </c>
      <c r="W193" s="30">
        <v>140</v>
      </c>
      <c r="X193" s="93">
        <v>77</v>
      </c>
      <c r="Y193" s="30">
        <v>180</v>
      </c>
      <c r="Z193" s="95">
        <v>85</v>
      </c>
      <c r="AA193" s="27">
        <v>145</v>
      </c>
      <c r="AB193" s="95"/>
      <c r="AC193" s="27"/>
      <c r="AD193" s="95">
        <v>78</v>
      </c>
      <c r="AE193" s="27">
        <v>180</v>
      </c>
      <c r="AF193" s="95"/>
      <c r="AG193" s="27"/>
      <c r="AH193" s="95"/>
      <c r="AI193" s="27"/>
      <c r="AJ193" s="22">
        <f>F193+H193+J193+L193+N193+P193+R193+T193+V193+X193+Z193+AB193+AD193+AF193+AH193</f>
        <v>662</v>
      </c>
      <c r="AK193" s="23">
        <f>+AJ193/E193</f>
        <v>82.75</v>
      </c>
      <c r="AL193" s="22">
        <f>IF(F193="",0,$G$180)+IF(H193="",0,$G$180)+IF(J193="",0,$G$180)+IF(L193="",0,$G$180)+IF(N193="",0,$G$180)+IF(P193="",0,$G$180)+IF(R193="",0,$G$180)+IF(T193="",0,$G$180)+IF(V193="",0,$G$180)+IF(X193="",0,$G$180)+IF(Z193="",0,$G$180)+IF(AB193="",0,$G$180)+IF(AD193="",0,$G$180)+IF(AF193="",0,$G$180)+IF(AH193="",0,$G$180)</f>
        <v>144</v>
      </c>
      <c r="AM193" s="23">
        <f>AJ193/AL193</f>
        <v>4.5972222222222223</v>
      </c>
      <c r="AN193" s="54">
        <v>13</v>
      </c>
    </row>
    <row r="194" spans="1:40" ht="14" customHeight="1" x14ac:dyDescent="0.15">
      <c r="A194" s="210" t="s">
        <v>38</v>
      </c>
      <c r="B194" s="211" t="s">
        <v>24</v>
      </c>
      <c r="C194" s="50">
        <f>+G194+I194+K194+M194+O194+Q194+S194+U194+W194+Y194+AA194+AC194+AE194+AG194+AI194</f>
        <v>325</v>
      </c>
      <c r="D194" s="21">
        <f>+C194/E194</f>
        <v>162.5</v>
      </c>
      <c r="E194" s="20">
        <f>COUNTA(F194,H194,J194,L194,N194,P194,R194,T194,V194,X194,Z194,AB194,AD194,AF194,AH194)</f>
        <v>2</v>
      </c>
      <c r="F194" s="39">
        <v>82</v>
      </c>
      <c r="G194" s="31">
        <v>170</v>
      </c>
      <c r="H194" s="93"/>
      <c r="I194" s="30"/>
      <c r="J194" s="93"/>
      <c r="K194" s="30"/>
      <c r="L194" s="93">
        <v>84</v>
      </c>
      <c r="M194" s="30">
        <v>155</v>
      </c>
      <c r="N194" s="93"/>
      <c r="O194" s="30"/>
      <c r="P194" s="93"/>
      <c r="Q194" s="30"/>
      <c r="R194" s="93"/>
      <c r="S194" s="30"/>
      <c r="T194" s="93"/>
      <c r="U194" s="30"/>
      <c r="V194" s="93"/>
      <c r="W194" s="30"/>
      <c r="X194" s="93"/>
      <c r="Y194" s="30"/>
      <c r="Z194" s="93"/>
      <c r="AA194" s="30"/>
      <c r="AB194" s="93"/>
      <c r="AC194" s="30"/>
      <c r="AD194" s="93"/>
      <c r="AE194" s="30"/>
      <c r="AF194" s="93"/>
      <c r="AG194" s="30"/>
      <c r="AH194" s="93"/>
      <c r="AI194" s="30"/>
      <c r="AJ194" s="22">
        <f>F194+H194+J194+L194+N194+P194+R194+T194+V194+X194+Z194+AB194+AD194+AF194+AH194</f>
        <v>166</v>
      </c>
      <c r="AK194" s="23">
        <f>+AJ194/E194</f>
        <v>83</v>
      </c>
      <c r="AL194" s="22">
        <f>IF(F194="",0,$G$180)+IF(H194="",0,$G$180)+IF(J194="",0,$G$180)+IF(L194="",0,$G$180)+IF(N194="",0,$G$180)+IF(P194="",0,$G$180)+IF(R194="",0,$G$180)+IF(T194="",0,$G$180)+IF(V194="",0,$G$180)+IF(X194="",0,$G$180)+IF(Z194="",0,$G$180)+IF(AB194="",0,$G$180)+IF(AD194="",0,$G$180)+IF(AF194="",0,$G$180)+IF(AH194="",0,$G$180)</f>
        <v>36</v>
      </c>
      <c r="AM194" s="23">
        <f>AJ194/AL194</f>
        <v>4.6111111111111107</v>
      </c>
      <c r="AN194" s="54">
        <v>14</v>
      </c>
    </row>
    <row r="195" spans="1:40" ht="14" customHeight="1" x14ac:dyDescent="0.15">
      <c r="A195" s="306" t="s">
        <v>311</v>
      </c>
      <c r="B195" s="109" t="s">
        <v>312</v>
      </c>
      <c r="C195" s="50">
        <f>+G195+I195+K195+M195+O195+Q195+S195+U195+W195+Y195+AA195+AC195+AE195+AG195+AI195</f>
        <v>160</v>
      </c>
      <c r="D195" s="21">
        <f>+C195/E195</f>
        <v>160</v>
      </c>
      <c r="E195" s="20">
        <f>COUNTA(F195,H195,J195,L195,N195,P195,R195,T195,V195,X195,Z195,AB195,AD195,AF195,AH195)</f>
        <v>1</v>
      </c>
      <c r="F195" s="32"/>
      <c r="G195" s="31"/>
      <c r="H195" s="93"/>
      <c r="I195" s="30"/>
      <c r="J195" s="46"/>
      <c r="K195" s="31"/>
      <c r="L195" s="93"/>
      <c r="M195" s="30"/>
      <c r="N195" s="95">
        <v>84</v>
      </c>
      <c r="O195" s="27">
        <v>160</v>
      </c>
      <c r="P195" s="95"/>
      <c r="Q195" s="27"/>
      <c r="R195" s="95"/>
      <c r="S195" s="27"/>
      <c r="T195" s="95"/>
      <c r="U195" s="27"/>
      <c r="V195" s="95"/>
      <c r="W195" s="27"/>
      <c r="X195" s="95"/>
      <c r="Y195" s="27"/>
      <c r="Z195" s="95"/>
      <c r="AA195" s="27"/>
      <c r="AB195" s="95"/>
      <c r="AC195" s="27"/>
      <c r="AD195" s="95"/>
      <c r="AE195" s="27"/>
      <c r="AF195" s="95"/>
      <c r="AG195" s="27"/>
      <c r="AH195" s="95"/>
      <c r="AI195" s="27"/>
      <c r="AJ195" s="22">
        <f>F195+H195+J195+L195+N195+P195+R195+T195+V195+X195+Z195+AB195+AD195+AF195+AH195</f>
        <v>84</v>
      </c>
      <c r="AK195" s="23">
        <f>+AJ195/E195</f>
        <v>84</v>
      </c>
      <c r="AL195" s="22">
        <f>IF(F195="",0,$G$180)+IF(H195="",0,$G$180)+IF(J195="",0,$G$180)+IF(L195="",0,$G$180)+IF(N195="",0,$G$180)+IF(P195="",0,$G$180)+IF(R195="",0,$G$180)+IF(T195="",0,$G$180)+IF(V195="",0,$G$180)+IF(X195="",0,$G$180)+IF(Z195="",0,$G$180)+IF(AB195="",0,$G$180)+IF(AD195="",0,$G$180)+IF(AF195="",0,$G$180)+IF(AH195="",0,$G$180)</f>
        <v>18</v>
      </c>
      <c r="AM195" s="23">
        <f>AJ195/AL195</f>
        <v>4.666666666666667</v>
      </c>
      <c r="AN195" s="54">
        <v>15</v>
      </c>
    </row>
    <row r="196" spans="1:40" ht="15" customHeight="1" x14ac:dyDescent="0.15">
      <c r="A196" s="190" t="s">
        <v>524</v>
      </c>
      <c r="B196" s="190" t="s">
        <v>531</v>
      </c>
      <c r="C196" s="50">
        <f>+G196+I196+K196+M196+O196+Q196+S196+U196+W196+Y196+AA196+AC196+AE196+AG196+AI196</f>
        <v>162.5</v>
      </c>
      <c r="D196" s="21">
        <f>+C196/E196</f>
        <v>162.5</v>
      </c>
      <c r="E196" s="20">
        <f>COUNTA(F196,H196,J196,L196,N196,P196,R196,T196,V196,X196,Z196,AB196,AD196,AF196,AH196)</f>
        <v>1</v>
      </c>
      <c r="F196" s="32"/>
      <c r="G196" s="31"/>
      <c r="H196" s="93"/>
      <c r="I196" s="30"/>
      <c r="J196" s="93"/>
      <c r="K196" s="30"/>
      <c r="L196" s="93"/>
      <c r="M196" s="30"/>
      <c r="N196" s="107"/>
      <c r="O196" s="27"/>
      <c r="P196" s="95"/>
      <c r="Q196" s="27"/>
      <c r="R196" s="95"/>
      <c r="S196" s="27"/>
      <c r="T196" s="95"/>
      <c r="U196" s="27"/>
      <c r="V196" s="95"/>
      <c r="W196" s="27"/>
      <c r="X196" s="95"/>
      <c r="Y196" s="27"/>
      <c r="Z196" s="95"/>
      <c r="AA196" s="27"/>
      <c r="AB196" s="95"/>
      <c r="AC196" s="27"/>
      <c r="AD196" s="95">
        <v>84</v>
      </c>
      <c r="AE196" s="27">
        <v>162.5</v>
      </c>
      <c r="AF196" s="95"/>
      <c r="AG196" s="27"/>
      <c r="AH196" s="95"/>
      <c r="AI196" s="27"/>
      <c r="AJ196" s="22">
        <f>F196+H196+J196+L196+N196+P196+R196+T196+V196+X196+Z196+AB196+AD196+AF196+AH196</f>
        <v>84</v>
      </c>
      <c r="AK196" s="23">
        <f>+AJ196/E196</f>
        <v>84</v>
      </c>
      <c r="AL196" s="22">
        <f>IF(F196="",0,$G$180)+IF(H196="",0,$G$180)+IF(J196="",0,$G$180)+IF(L196="",0,$G$180)+IF(N196="",0,$G$180)+IF(P196="",0,$G$180)+IF(R196="",0,$G$180)+IF(T196="",0,$G$180)+IF(V196="",0,$G$180)+IF(X196="",0,$G$180)+IF(Z196="",0,$G$180)+IF(AB196="",0,$G$180)+IF(AD196="",0,$G$180)+IF(AF196="",0,$G$180)+IF(AH196="",0,$G$180)</f>
        <v>18</v>
      </c>
      <c r="AM196" s="23">
        <f>AJ196/AL196</f>
        <v>4.666666666666667</v>
      </c>
      <c r="AN196" s="54">
        <v>16</v>
      </c>
    </row>
    <row r="197" spans="1:40" ht="15" customHeight="1" x14ac:dyDescent="0.15">
      <c r="A197" s="73" t="s">
        <v>442</v>
      </c>
      <c r="B197" s="73" t="s">
        <v>443</v>
      </c>
      <c r="C197" s="50">
        <f>+G197+I197+K197+M197+O197+Q197+S197+U197+W197+Y197+AA197+AC197+AE197+AG197+AI197</f>
        <v>127.5</v>
      </c>
      <c r="D197" s="21">
        <f>+C197/E197</f>
        <v>127.5</v>
      </c>
      <c r="E197" s="20">
        <f>COUNTA(F197,H197,J197,L197,N197,P197,R197,T197,V197,X197,Z197,AB197,AD197,AF197,AH197)</f>
        <v>1</v>
      </c>
      <c r="F197" s="32"/>
      <c r="G197" s="31"/>
      <c r="H197" s="93"/>
      <c r="I197" s="30"/>
      <c r="J197" s="93"/>
      <c r="K197" s="30"/>
      <c r="L197" s="93"/>
      <c r="M197" s="30"/>
      <c r="N197" s="107"/>
      <c r="O197" s="27"/>
      <c r="P197" s="95"/>
      <c r="Q197" s="27"/>
      <c r="R197" s="95"/>
      <c r="S197" s="27"/>
      <c r="T197" s="95"/>
      <c r="U197" s="27"/>
      <c r="V197" s="95">
        <v>85</v>
      </c>
      <c r="W197" s="27">
        <v>127.5</v>
      </c>
      <c r="X197" s="95"/>
      <c r="Y197" s="27"/>
      <c r="Z197" s="95"/>
      <c r="AA197" s="27"/>
      <c r="AB197" s="95"/>
      <c r="AC197" s="27"/>
      <c r="AD197" s="95"/>
      <c r="AE197" s="27"/>
      <c r="AF197" s="95"/>
      <c r="AG197" s="27"/>
      <c r="AH197" s="95"/>
      <c r="AI197" s="27"/>
      <c r="AJ197" s="22">
        <f>F197+H197+J197+L197+N197+P197+R197+T197+V197+X197+Z197+AB197+AD197+AF197+AH197</f>
        <v>85</v>
      </c>
      <c r="AK197" s="23">
        <f>+AJ197/E197</f>
        <v>85</v>
      </c>
      <c r="AL197" s="22">
        <f>IF(F197="",0,$G$180)+IF(H197="",0,$G$180)+IF(J197="",0,$G$180)+IF(L197="",0,$G$180)+IF(N197="",0,$G$180)+IF(P197="",0,$G$180)+IF(R197="",0,$G$180)+IF(T197="",0,$G$180)+IF(V197="",0,$G$180)+IF(X197="",0,$G$180)+IF(Z197="",0,$G$180)+IF(AB197="",0,$G$180)+IF(AD197="",0,$G$180)+IF(AF197="",0,$G$180)+IF(AH197="",0,$G$180)</f>
        <v>18</v>
      </c>
      <c r="AM197" s="23">
        <f>AJ197/AL197</f>
        <v>4.7222222222222223</v>
      </c>
      <c r="AN197" s="54">
        <v>17</v>
      </c>
    </row>
    <row r="198" spans="1:40" ht="15" customHeight="1" x14ac:dyDescent="0.15">
      <c r="A198" s="43" t="s">
        <v>503</v>
      </c>
      <c r="B198" s="43" t="s">
        <v>294</v>
      </c>
      <c r="C198" s="50">
        <f>+G198+I198+K198+M198+O198+Q198+S198+U198+W198+Y198+AA198+AC198+AE198+AG198+AI198</f>
        <v>145</v>
      </c>
      <c r="D198" s="21">
        <f>+C198/E198</f>
        <v>145</v>
      </c>
      <c r="E198" s="20">
        <f>COUNTA(F198,H198,J198,L198,N198,P198,R198,T198,V198,X198,Z198,AB198,AD198,AF198,AH198)</f>
        <v>1</v>
      </c>
      <c r="F198" s="32"/>
      <c r="G198" s="31"/>
      <c r="H198" s="93"/>
      <c r="I198" s="30"/>
      <c r="J198" s="93"/>
      <c r="K198" s="30"/>
      <c r="L198" s="93"/>
      <c r="M198" s="30"/>
      <c r="N198" s="107"/>
      <c r="O198" s="27"/>
      <c r="P198" s="95"/>
      <c r="Q198" s="27"/>
      <c r="R198" s="95"/>
      <c r="S198" s="27"/>
      <c r="T198" s="95"/>
      <c r="U198" s="27"/>
      <c r="V198" s="95"/>
      <c r="W198" s="27"/>
      <c r="X198" s="95"/>
      <c r="Y198" s="27"/>
      <c r="Z198" s="95">
        <v>85</v>
      </c>
      <c r="AA198" s="27">
        <v>145</v>
      </c>
      <c r="AB198" s="95"/>
      <c r="AC198" s="27"/>
      <c r="AD198" s="95"/>
      <c r="AE198" s="27"/>
      <c r="AF198" s="95"/>
      <c r="AG198" s="27"/>
      <c r="AH198" s="95"/>
      <c r="AI198" s="27"/>
      <c r="AJ198" s="22">
        <f>F198+H198+J198+L198+N198+P198+R198+T198+V198+X198+Z198+AB198+AD198+AF198+AH198</f>
        <v>85</v>
      </c>
      <c r="AK198" s="23">
        <f>+AJ198/E198</f>
        <v>85</v>
      </c>
      <c r="AL198" s="22">
        <f>IF(F198="",0,$G$180)+IF(H198="",0,$G$180)+IF(J198="",0,$G$180)+IF(L198="",0,$G$180)+IF(N198="",0,$G$180)+IF(P198="",0,$G$180)+IF(R198="",0,$G$180)+IF(T198="",0,$G$180)+IF(V198="",0,$G$180)+IF(X198="",0,$G$180)+IF(Z198="",0,$G$180)+IF(AB198="",0,$G$180)+IF(AD198="",0,$G$180)+IF(AF198="",0,$G$180)+IF(AH198="",0,$G$180)</f>
        <v>18</v>
      </c>
      <c r="AM198" s="23">
        <f>AJ198/AL198</f>
        <v>4.7222222222222223</v>
      </c>
      <c r="AN198" s="54">
        <v>18</v>
      </c>
    </row>
    <row r="199" spans="1:40" ht="15" customHeight="1" x14ac:dyDescent="0.15">
      <c r="A199" s="43" t="s">
        <v>313</v>
      </c>
      <c r="B199" s="43" t="s">
        <v>314</v>
      </c>
      <c r="C199" s="50">
        <f>+G199+I199+K199+M199+O199+Q199+S199+U199+W199+Y199+AA199+AC199+AE199+AG199+AI199</f>
        <v>150</v>
      </c>
      <c r="D199" s="21">
        <f>+C199/E199</f>
        <v>150</v>
      </c>
      <c r="E199" s="20">
        <f>COUNTA(F199,H199,J199,L199,N199,P199,R199,T199,V199,X199,Z199,AB199,AD199,AF199,AH199)</f>
        <v>1</v>
      </c>
      <c r="F199" s="32"/>
      <c r="G199" s="31"/>
      <c r="H199" s="93"/>
      <c r="I199" s="30"/>
      <c r="J199" s="93"/>
      <c r="K199" s="30"/>
      <c r="L199" s="93"/>
      <c r="M199" s="30"/>
      <c r="N199" s="95">
        <v>85</v>
      </c>
      <c r="O199" s="27">
        <v>150</v>
      </c>
      <c r="P199" s="95"/>
      <c r="Q199" s="27"/>
      <c r="R199" s="95"/>
      <c r="S199" s="27"/>
      <c r="T199" s="95"/>
      <c r="U199" s="27"/>
      <c r="V199" s="95"/>
      <c r="W199" s="27"/>
      <c r="X199" s="95"/>
      <c r="Y199" s="27"/>
      <c r="Z199" s="95"/>
      <c r="AA199" s="27"/>
      <c r="AB199" s="95"/>
      <c r="AC199" s="27"/>
      <c r="AD199" s="95"/>
      <c r="AE199" s="27"/>
      <c r="AF199" s="95"/>
      <c r="AG199" s="27"/>
      <c r="AH199" s="95"/>
      <c r="AI199" s="27"/>
      <c r="AJ199" s="22">
        <f>F199+H199+J199+L199+N199+P199+R199+T199+V199+X199+Z199+AB199+AD199+AF199+AH199</f>
        <v>85</v>
      </c>
      <c r="AK199" s="23">
        <f>+AJ199/E199</f>
        <v>85</v>
      </c>
      <c r="AL199" s="22">
        <f>IF(F199="",0,$G$180)+IF(H199="",0,$G$180)+IF(J199="",0,$G$180)+IF(L199="",0,$G$180)+IF(N199="",0,$G$180)+IF(P199="",0,$G$180)+IF(R199="",0,$G$180)+IF(T199="",0,$G$180)+IF(V199="",0,$G$180)+IF(X199="",0,$G$180)+IF(Z199="",0,$G$180)+IF(AB199="",0,$G$180)+IF(AD199="",0,$G$180)+IF(AF199="",0,$G$180)+IF(AH199="",0,$G$180)</f>
        <v>18</v>
      </c>
      <c r="AM199" s="23">
        <f>AJ199/AL199</f>
        <v>4.7222222222222223</v>
      </c>
      <c r="AN199" s="54">
        <v>19</v>
      </c>
    </row>
    <row r="200" spans="1:40" ht="15" customHeight="1" x14ac:dyDescent="0.15">
      <c r="A200" s="42" t="s">
        <v>400</v>
      </c>
      <c r="B200" s="42" t="s">
        <v>276</v>
      </c>
      <c r="C200" s="50">
        <f>+G200+I200+K200+M200+O200+Q200+S200+U200+W200+Y200+AA200+AC200+AE200+AG200+AI200</f>
        <v>160</v>
      </c>
      <c r="D200" s="21">
        <f>+C200/E200</f>
        <v>160</v>
      </c>
      <c r="E200" s="20">
        <f>COUNTA(F200,H200,J200,L200,N200,P200,R200,T200,V200,X200,Z200,AB200,AD200,AF200,AH200)</f>
        <v>1</v>
      </c>
      <c r="F200" s="32"/>
      <c r="G200" s="31"/>
      <c r="H200" s="93"/>
      <c r="I200" s="30"/>
      <c r="J200" s="93"/>
      <c r="K200" s="30"/>
      <c r="L200" s="93"/>
      <c r="M200" s="30"/>
      <c r="N200" s="107"/>
      <c r="O200" s="27"/>
      <c r="P200" s="95"/>
      <c r="Q200" s="27"/>
      <c r="R200" s="95"/>
      <c r="S200" s="27"/>
      <c r="T200" s="95"/>
      <c r="U200" s="27"/>
      <c r="V200" s="95"/>
      <c r="W200" s="27"/>
      <c r="X200" s="95"/>
      <c r="Y200" s="27"/>
      <c r="Z200" s="95"/>
      <c r="AA200" s="27"/>
      <c r="AB200" s="95">
        <v>85</v>
      </c>
      <c r="AC200" s="27">
        <v>160</v>
      </c>
      <c r="AD200" s="95"/>
      <c r="AE200" s="27"/>
      <c r="AF200" s="95"/>
      <c r="AG200" s="27"/>
      <c r="AH200" s="95"/>
      <c r="AI200" s="27"/>
      <c r="AJ200" s="22">
        <f>F200+H200+J200+L200+N200+P200+R200+T200+V200+X200+Z200+AB200+AD200+AF200+AH200</f>
        <v>85</v>
      </c>
      <c r="AK200" s="23">
        <f>+AJ200/E200</f>
        <v>85</v>
      </c>
      <c r="AL200" s="22">
        <f>IF(F200="",0,$G$180)+IF(H200="",0,$G$180)+IF(J200="",0,$G$180)+IF(L200="",0,$G$180)+IF(N200="",0,$G$180)+IF(P200="",0,$G$180)+IF(R200="",0,$G$180)+IF(T200="",0,$G$180)+IF(V200="",0,$G$180)+IF(X200="",0,$G$180)+IF(Z200="",0,$G$180)+IF(AB200="",0,$G$180)+IF(AD200="",0,$G$180)+IF(AF200="",0,$G$180)+IF(AH200="",0,$G$180)</f>
        <v>18</v>
      </c>
      <c r="AM200" s="23">
        <f>AJ200/AL200</f>
        <v>4.7222222222222223</v>
      </c>
      <c r="AN200" s="54">
        <v>20</v>
      </c>
    </row>
    <row r="201" spans="1:40" ht="15" customHeight="1" x14ac:dyDescent="0.15">
      <c r="A201" s="4" t="s">
        <v>61</v>
      </c>
      <c r="B201" s="4" t="s">
        <v>62</v>
      </c>
      <c r="C201" s="50">
        <f>+G201+I201+K201+M201+O201+Q201+S201+U201+W201+Y201+AA201+AC201+AE201+AG201+AI201</f>
        <v>272.5</v>
      </c>
      <c r="D201" s="21">
        <f>+C201/E201</f>
        <v>136.25</v>
      </c>
      <c r="E201" s="20">
        <f>COUNTA(F201,H201,J201,L201,N201,P201,R201,T201,V201,X201,Z201,AB201,AD201,AF201,AH201)</f>
        <v>2</v>
      </c>
      <c r="F201" s="39">
        <v>87</v>
      </c>
      <c r="G201" s="31">
        <v>135</v>
      </c>
      <c r="H201" s="93">
        <v>84</v>
      </c>
      <c r="I201" s="30">
        <v>137.5</v>
      </c>
      <c r="J201" s="93"/>
      <c r="K201" s="30"/>
      <c r="L201" s="93"/>
      <c r="M201" s="30"/>
      <c r="N201" s="93"/>
      <c r="O201" s="30"/>
      <c r="P201" s="92"/>
      <c r="Q201" s="86"/>
      <c r="R201" s="92"/>
      <c r="S201" s="86"/>
      <c r="T201" s="93"/>
      <c r="U201" s="30"/>
      <c r="V201" s="93"/>
      <c r="W201" s="30"/>
      <c r="X201" s="93"/>
      <c r="Y201" s="30"/>
      <c r="Z201" s="93"/>
      <c r="AA201" s="30"/>
      <c r="AB201" s="93"/>
      <c r="AC201" s="30"/>
      <c r="AD201" s="93"/>
      <c r="AE201" s="30"/>
      <c r="AF201" s="93"/>
      <c r="AG201" s="30"/>
      <c r="AH201" s="93"/>
      <c r="AI201" s="30"/>
      <c r="AJ201" s="22">
        <f>F201+H201+J201+L201+N201+P201+R201+T201+V201+X201+Z201+AB201+AD201+AF201+AH201</f>
        <v>171</v>
      </c>
      <c r="AK201" s="23">
        <f>+AJ201/E201</f>
        <v>85.5</v>
      </c>
      <c r="AL201" s="22">
        <f>IF(F201="",0,$G$180)+IF(H201="",0,$G$180)+IF(J201="",0,$G$180)+IF(L201="",0,$G$180)+IF(N201="",0,$G$180)+IF(P201="",0,$G$180)+IF(R201="",0,$G$180)+IF(T201="",0,$G$180)+IF(V201="",0,$G$180)+IF(X201="",0,$G$180)+IF(Z201="",0,$G$180)+IF(AB201="",0,$G$180)+IF(AD201="",0,$G$180)+IF(AF201="",0,$G$180)+IF(AH201="",0,$G$180)</f>
        <v>36</v>
      </c>
      <c r="AM201" s="23">
        <f>AJ201/AL201</f>
        <v>4.75</v>
      </c>
      <c r="AN201" s="54">
        <v>21</v>
      </c>
    </row>
    <row r="202" spans="1:40" ht="15" customHeight="1" x14ac:dyDescent="0.15">
      <c r="A202" s="4" t="s">
        <v>110</v>
      </c>
      <c r="B202" s="4" t="s">
        <v>111</v>
      </c>
      <c r="C202" s="50">
        <f>+G202+I202+K202+M202+O202+Q202+S202+U202+W202+Y202+AA202+AC202+AE202+AG202+AI202</f>
        <v>710</v>
      </c>
      <c r="D202" s="21">
        <f>+C202/E202</f>
        <v>142</v>
      </c>
      <c r="E202" s="20">
        <f>COUNTA(F202,H202,J202,L202,N202,P202,R202,T202,V202,X202,Z202,AB202,AD202,AF202,AH202)</f>
        <v>5</v>
      </c>
      <c r="F202" s="39">
        <v>85</v>
      </c>
      <c r="G202" s="31">
        <v>147.5</v>
      </c>
      <c r="H202" s="93">
        <v>87</v>
      </c>
      <c r="I202" s="30">
        <v>127.5</v>
      </c>
      <c r="J202" s="93"/>
      <c r="K202" s="30"/>
      <c r="L202" s="46"/>
      <c r="M202" s="31"/>
      <c r="N202" s="46"/>
      <c r="O202" s="86"/>
      <c r="P202" s="92">
        <v>89</v>
      </c>
      <c r="Q202" s="86">
        <v>120</v>
      </c>
      <c r="R202" s="92">
        <v>83</v>
      </c>
      <c r="S202" s="86">
        <v>150</v>
      </c>
      <c r="T202" s="92">
        <v>84</v>
      </c>
      <c r="U202" s="86">
        <v>165</v>
      </c>
      <c r="V202" s="92"/>
      <c r="W202" s="86"/>
      <c r="X202" s="92"/>
      <c r="Y202" s="86"/>
      <c r="Z202" s="92"/>
      <c r="AA202" s="86"/>
      <c r="AB202" s="92"/>
      <c r="AC202" s="86"/>
      <c r="AD202" s="92"/>
      <c r="AE202" s="86"/>
      <c r="AF202" s="92"/>
      <c r="AG202" s="86"/>
      <c r="AH202" s="92"/>
      <c r="AI202" s="86"/>
      <c r="AJ202" s="22">
        <f>F202+H202+J202+L202+N202+P202+R202+T202+V202+X202+Z202+AB202+AD202+AF202+AH202</f>
        <v>428</v>
      </c>
      <c r="AK202" s="23">
        <f>+AJ202/E202</f>
        <v>85.6</v>
      </c>
      <c r="AL202" s="22">
        <f>IF(F202="",0,$G$180)+IF(H202="",0,$G$180)+IF(J202="",0,$G$180)+IF(L202="",0,$G$180)+IF(N202="",0,$G$180)+IF(P202="",0,$G$180)+IF(R202="",0,$G$180)+IF(T202="",0,$G$180)+IF(V202="",0,$G$180)+IF(X202="",0,$G$180)+IF(Z202="",0,$G$180)+IF(AB202="",0,$G$180)+IF(AD202="",0,$G$180)+IF(AF202="",0,$G$180)+IF(AH202="",0,$G$180)</f>
        <v>90</v>
      </c>
      <c r="AM202" s="23">
        <f>AJ202/AL202</f>
        <v>4.7555555555555555</v>
      </c>
      <c r="AN202" s="54">
        <v>22</v>
      </c>
    </row>
    <row r="203" spans="1:40" ht="15" customHeight="1" x14ac:dyDescent="0.15">
      <c r="A203" s="4" t="s">
        <v>41</v>
      </c>
      <c r="B203" s="4" t="s">
        <v>42</v>
      </c>
      <c r="C203" s="50">
        <f>+G203+I203+K203+M203+O203+Q203+S203+U203+W203+Y203+AA203+AC203+AE203+AG203+AI203</f>
        <v>140</v>
      </c>
      <c r="D203" s="21">
        <f>+C203/E203</f>
        <v>140</v>
      </c>
      <c r="E203" s="20">
        <f>COUNTA(F203,H203,J203,L203,N203,P203,R203,T203,V203,X203,Z203,AB203,AD203,AF203,AH203)</f>
        <v>1</v>
      </c>
      <c r="F203" s="39">
        <v>86</v>
      </c>
      <c r="G203" s="31">
        <v>140</v>
      </c>
      <c r="H203" s="93"/>
      <c r="I203" s="30"/>
      <c r="J203" s="93"/>
      <c r="K203" s="30"/>
      <c r="L203" s="46"/>
      <c r="M203" s="31"/>
      <c r="N203" s="46"/>
      <c r="O203" s="31"/>
      <c r="P203" s="93"/>
      <c r="Q203" s="30"/>
      <c r="R203" s="93"/>
      <c r="S203" s="30"/>
      <c r="T203" s="93"/>
      <c r="U203" s="30"/>
      <c r="V203" s="93"/>
      <c r="W203" s="30"/>
      <c r="X203" s="93"/>
      <c r="Y203" s="30"/>
      <c r="Z203" s="93"/>
      <c r="AA203" s="30"/>
      <c r="AB203" s="93"/>
      <c r="AC203" s="30"/>
      <c r="AD203" s="93"/>
      <c r="AE203" s="30"/>
      <c r="AF203" s="93"/>
      <c r="AG203" s="30"/>
      <c r="AH203" s="93"/>
      <c r="AI203" s="30"/>
      <c r="AJ203" s="22">
        <f>F203+H203+J203+L203+N203+P203+R203+T203+V203+X203+Z203+AB203+AD203+AF203+AH203</f>
        <v>86</v>
      </c>
      <c r="AK203" s="23">
        <f>+AJ203/E203</f>
        <v>86</v>
      </c>
      <c r="AL203" s="22">
        <f>IF(F203="",0,$G$180)+IF(H203="",0,$G$180)+IF(J203="",0,$G$180)+IF(L203="",0,$G$180)+IF(N203="",0,$G$180)+IF(P203="",0,$G$180)+IF(R203="",0,$G$180)+IF(T203="",0,$G$180)+IF(V203="",0,$G$180)+IF(X203="",0,$G$180)+IF(Z203="",0,$G$180)+IF(AB203="",0,$G$180)+IF(AD203="",0,$G$180)+IF(AF203="",0,$G$180)+IF(AH203="",0,$G$180)</f>
        <v>18</v>
      </c>
      <c r="AM203" s="23">
        <f>AJ203/AL203</f>
        <v>4.7777777777777777</v>
      </c>
      <c r="AN203" s="54">
        <v>23</v>
      </c>
    </row>
    <row r="204" spans="1:40" ht="15" customHeight="1" x14ac:dyDescent="0.15">
      <c r="A204" s="3" t="s">
        <v>217</v>
      </c>
      <c r="B204" s="3" t="s">
        <v>33</v>
      </c>
      <c r="C204" s="50">
        <f>+G204+I204+K204+M204+O204+Q204+S204+U204+W204+Y204+AA204+AC204+AE204+AG204+AI204</f>
        <v>437.5</v>
      </c>
      <c r="D204" s="21">
        <f>+C204/E204</f>
        <v>145.83333333333334</v>
      </c>
      <c r="E204" s="20">
        <f>COUNTA(F204,H204,J204,L204,N204,P204,R204,T204,V204,X204,Z204,AB204,AD204,AF204,AH204)</f>
        <v>3</v>
      </c>
      <c r="F204" s="39"/>
      <c r="G204" s="31"/>
      <c r="H204" s="93">
        <v>87</v>
      </c>
      <c r="I204" s="30">
        <v>127.5</v>
      </c>
      <c r="J204" s="93">
        <v>90</v>
      </c>
      <c r="K204" s="30">
        <v>157.5</v>
      </c>
      <c r="L204" s="93"/>
      <c r="M204" s="30"/>
      <c r="N204" s="46"/>
      <c r="O204" s="86"/>
      <c r="P204" s="93">
        <v>83</v>
      </c>
      <c r="Q204" s="30">
        <v>152.5</v>
      </c>
      <c r="R204" s="93"/>
      <c r="S204" s="30"/>
      <c r="T204" s="93"/>
      <c r="U204" s="30"/>
      <c r="V204" s="92"/>
      <c r="W204" s="86"/>
      <c r="X204" s="93"/>
      <c r="Y204" s="30"/>
      <c r="Z204" s="93"/>
      <c r="AA204" s="30"/>
      <c r="AB204" s="93"/>
      <c r="AC204" s="30"/>
      <c r="AD204" s="93"/>
      <c r="AE204" s="30"/>
      <c r="AF204" s="93"/>
      <c r="AG204" s="30"/>
      <c r="AH204" s="93"/>
      <c r="AI204" s="30"/>
      <c r="AJ204" s="22">
        <f>F204+H204+J204+L204+N204+P204+R204+T204+V204+X204+Z204+AB204+AD204+AF204+AH204</f>
        <v>260</v>
      </c>
      <c r="AK204" s="23">
        <f>+AJ204/E204</f>
        <v>86.666666666666671</v>
      </c>
      <c r="AL204" s="22">
        <f>IF(F204="",0,$G$180)+IF(H204="",0,$G$180)+IF(J204="",0,$G$180)+IF(L204="",0,$G$180)+IF(N204="",0,$G$180)+IF(P204="",0,$G$180)+IF(R204="",0,$G$180)+IF(T204="",0,$G$180)+IF(V204="",0,$G$180)+IF(X204="",0,$G$180)+IF(Z204="",0,$G$180)+IF(AB204="",0,$G$180)+IF(AD204="",0,$G$180)+IF(AF204="",0,$G$180)+IF(AH204="",0,$G$180)</f>
        <v>54</v>
      </c>
      <c r="AM204" s="23">
        <f>AJ204/AL204</f>
        <v>4.8148148148148149</v>
      </c>
      <c r="AN204" s="54">
        <v>24</v>
      </c>
    </row>
    <row r="205" spans="1:40" ht="15" customHeight="1" x14ac:dyDescent="0.15">
      <c r="A205" s="4" t="s">
        <v>29</v>
      </c>
      <c r="B205" s="4" t="s">
        <v>87</v>
      </c>
      <c r="C205" s="50">
        <f>+G205+I205+K205+M205+O205+Q205+S205+U205+W205+Y205+AA205+AC205+AE205+AG205+AI205</f>
        <v>942.5</v>
      </c>
      <c r="D205" s="21">
        <f>+C205/E205</f>
        <v>134.64285714285714</v>
      </c>
      <c r="E205" s="20">
        <f>COUNTA(F205,H205,J205,L205,N205,P205,R205,T205,V205,X205,Z205,AB205,AD205,AF205,AH205)</f>
        <v>7</v>
      </c>
      <c r="F205" s="32">
        <v>89</v>
      </c>
      <c r="G205" s="31">
        <v>125</v>
      </c>
      <c r="H205" s="93"/>
      <c r="I205" s="30"/>
      <c r="J205" s="93"/>
      <c r="K205" s="30"/>
      <c r="L205" s="93">
        <v>92</v>
      </c>
      <c r="M205" s="30">
        <v>122.5</v>
      </c>
      <c r="N205" s="93"/>
      <c r="O205" s="30"/>
      <c r="P205" s="92"/>
      <c r="Q205" s="86"/>
      <c r="R205" s="92"/>
      <c r="S205" s="86"/>
      <c r="T205" s="92"/>
      <c r="U205" s="86"/>
      <c r="V205" s="91">
        <v>85</v>
      </c>
      <c r="W205" s="82">
        <v>127.5</v>
      </c>
      <c r="X205" s="91">
        <v>83</v>
      </c>
      <c r="Y205" s="82">
        <v>155</v>
      </c>
      <c r="Z205" s="91">
        <v>86</v>
      </c>
      <c r="AA205" s="82">
        <v>132.5</v>
      </c>
      <c r="AB205" s="91"/>
      <c r="AC205" s="82"/>
      <c r="AD205" s="91">
        <v>85</v>
      </c>
      <c r="AE205" s="82">
        <v>152.5</v>
      </c>
      <c r="AF205" s="91">
        <v>87</v>
      </c>
      <c r="AG205" s="82">
        <v>127.5</v>
      </c>
      <c r="AH205" s="91"/>
      <c r="AI205" s="82"/>
      <c r="AJ205" s="22">
        <f>F205+H205+J205+L205+N205+P205+R205+T205+V205+X205+Z205+AB205+AD205+AF205+AH205</f>
        <v>607</v>
      </c>
      <c r="AK205" s="23">
        <f>+AJ205/E205</f>
        <v>86.714285714285708</v>
      </c>
      <c r="AL205" s="22">
        <f>IF(F205="",0,$G$180)+IF(H205="",0,$G$180)+IF(J205="",0,$G$180)+IF(L205="",0,$G$180)+IF(N205="",0,$G$180)+IF(P205="",0,$G$180)+IF(R205="",0,$G$180)+IF(T205="",0,$G$180)+IF(V205="",0,$G$180)+IF(X205="",0,$G$180)+IF(Z205="",0,$G$180)+IF(AB205="",0,$G$180)+IF(AD205="",0,$G$180)+IF(AF205="",0,$G$180)+IF(AH205="",0,$G$180)</f>
        <v>126</v>
      </c>
      <c r="AM205" s="23">
        <f>AJ205/AL205</f>
        <v>4.8174603174603172</v>
      </c>
      <c r="AN205" s="54">
        <v>25</v>
      </c>
    </row>
    <row r="206" spans="1:40" ht="15" customHeight="1" x14ac:dyDescent="0.15">
      <c r="A206" s="43" t="s">
        <v>315</v>
      </c>
      <c r="B206" s="43" t="s">
        <v>279</v>
      </c>
      <c r="C206" s="50">
        <f>+G206+I206+K206+M206+O206+Q206+S206+U206+W206+Y206+AA206+AC206+AE206+AG206+AI206</f>
        <v>140</v>
      </c>
      <c r="D206" s="21">
        <f>+C206/E206</f>
        <v>140</v>
      </c>
      <c r="E206" s="20">
        <f>COUNTA(F206,H206,J206,L206,N206,P206,R206,T206,V206,X206,Z206,AB206,AD206,AF206,AH206)</f>
        <v>1</v>
      </c>
      <c r="F206" s="32"/>
      <c r="G206" s="31"/>
      <c r="H206" s="93"/>
      <c r="I206" s="30"/>
      <c r="J206" s="93"/>
      <c r="K206" s="30"/>
      <c r="L206" s="93"/>
      <c r="M206" s="30"/>
      <c r="N206" s="107">
        <v>87</v>
      </c>
      <c r="O206" s="27">
        <v>140</v>
      </c>
      <c r="P206" s="95"/>
      <c r="Q206" s="27"/>
      <c r="R206" s="95"/>
      <c r="S206" s="27"/>
      <c r="T206" s="95"/>
      <c r="U206" s="27"/>
      <c r="V206" s="91"/>
      <c r="W206" s="82"/>
      <c r="X206" s="91"/>
      <c r="Y206" s="82"/>
      <c r="Z206" s="91"/>
      <c r="AA206" s="82"/>
      <c r="AB206" s="91"/>
      <c r="AC206" s="82"/>
      <c r="AD206" s="91"/>
      <c r="AE206" s="82"/>
      <c r="AF206" s="91"/>
      <c r="AG206" s="82"/>
      <c r="AH206" s="91"/>
      <c r="AI206" s="82"/>
      <c r="AJ206" s="22">
        <f>F206+H206+J206+L206+N206+P206+R206+T206+V206+X206+Z206+AB206+AD206+AF206+AH206</f>
        <v>87</v>
      </c>
      <c r="AK206" s="23">
        <f>+AJ206/E206</f>
        <v>87</v>
      </c>
      <c r="AL206" s="22">
        <f>IF(F206="",0,$G$180)+IF(H206="",0,$G$180)+IF(J206="",0,$G$180)+IF(L206="",0,$G$180)+IF(N206="",0,$G$180)+IF(P206="",0,$G$180)+IF(R206="",0,$G$180)+IF(T206="",0,$G$180)+IF(V206="",0,$G$180)+IF(X206="",0,$G$180)+IF(Z206="",0,$G$180)+IF(AB206="",0,$G$180)+IF(AD206="",0,$G$180)+IF(AF206="",0,$G$180)+IF(AH206="",0,$G$180)</f>
        <v>18</v>
      </c>
      <c r="AM206" s="23">
        <f>AJ206/AL206</f>
        <v>4.833333333333333</v>
      </c>
      <c r="AN206" s="54">
        <v>26</v>
      </c>
    </row>
    <row r="207" spans="1:40" ht="15" customHeight="1" x14ac:dyDescent="0.15">
      <c r="A207" s="43" t="s">
        <v>288</v>
      </c>
      <c r="B207" s="43" t="s">
        <v>32</v>
      </c>
      <c r="C207" s="50">
        <f>+G207+I207+K207+M207+O207+Q207+S207+U207+W207+Y207+AA207+AC207+AE207+AG207+AI207</f>
        <v>562.5</v>
      </c>
      <c r="D207" s="21">
        <f>+C207/E207</f>
        <v>140.625</v>
      </c>
      <c r="E207" s="20">
        <f>COUNTA(F207,H207,J207,L207,N207,P207,R207,T207,V207,X207,Z207,AB207,AD207,AF207,AH207)</f>
        <v>4</v>
      </c>
      <c r="F207" s="32"/>
      <c r="G207" s="31"/>
      <c r="H207" s="93"/>
      <c r="I207" s="30"/>
      <c r="J207" s="93"/>
      <c r="K207" s="30"/>
      <c r="L207" s="93">
        <v>93</v>
      </c>
      <c r="M207" s="30">
        <v>112.5</v>
      </c>
      <c r="N207" s="46"/>
      <c r="O207" s="86"/>
      <c r="P207" s="92"/>
      <c r="Q207" s="86"/>
      <c r="R207" s="92"/>
      <c r="S207" s="86"/>
      <c r="T207" s="92"/>
      <c r="U207" s="86"/>
      <c r="V207" s="92"/>
      <c r="W207" s="86"/>
      <c r="X207" s="92"/>
      <c r="Y207" s="86"/>
      <c r="Z207" s="92"/>
      <c r="AA207" s="86"/>
      <c r="AB207" s="92"/>
      <c r="AC207" s="86"/>
      <c r="AD207" s="92">
        <v>93</v>
      </c>
      <c r="AE207" s="86">
        <v>127.5</v>
      </c>
      <c r="AF207" s="91">
        <v>80</v>
      </c>
      <c r="AG207" s="82">
        <v>167.5</v>
      </c>
      <c r="AH207" s="91">
        <v>83</v>
      </c>
      <c r="AI207" s="82">
        <v>155</v>
      </c>
      <c r="AJ207" s="22">
        <f>F207+H207+J207+L207+N207+P207+R207+T207+V207+X207+Z207+AB207+AD207+AF207+AH207</f>
        <v>349</v>
      </c>
      <c r="AK207" s="23">
        <f>+AJ207/E207</f>
        <v>87.25</v>
      </c>
      <c r="AL207" s="22">
        <f>IF(F207="",0,$G$180)+IF(H207="",0,$G$180)+IF(J207="",0,$G$180)+IF(L207="",0,$G$180)+IF(N207="",0,$G$180)+IF(P207="",0,$G$180)+IF(R207="",0,$G$180)+IF(T207="",0,$G$180)+IF(V207="",0,$G$180)+IF(X207="",0,$G$180)+IF(Z207="",0,$G$180)+IF(AB207="",0,$G$180)+IF(AD207="",0,$G$180)+IF(AF207="",0,$G$180)+IF(AH207="",0,$G$180)</f>
        <v>72</v>
      </c>
      <c r="AM207" s="23">
        <f>AJ207/AL207</f>
        <v>4.8472222222222223</v>
      </c>
      <c r="AN207" s="54">
        <v>27</v>
      </c>
    </row>
    <row r="208" spans="1:40" ht="15" customHeight="1" x14ac:dyDescent="0.15">
      <c r="A208" s="3" t="s">
        <v>80</v>
      </c>
      <c r="B208" s="3" t="s">
        <v>81</v>
      </c>
      <c r="C208" s="50">
        <f>+G208+I208+K208+M208+O208+Q208+S208+U208+W208+Y208+AA208+AC208+AE208+AG208+AI208</f>
        <v>1645</v>
      </c>
      <c r="D208" s="21">
        <f>+C208/E208</f>
        <v>137.08333333333334</v>
      </c>
      <c r="E208" s="20">
        <f>COUNTA(F208,H208,J208,L208,N208,P208,R208,T208,V208,X208,Z208,AB208,AD208,AF208,AH208)</f>
        <v>12</v>
      </c>
      <c r="F208" s="39">
        <v>91</v>
      </c>
      <c r="G208" s="31">
        <v>120</v>
      </c>
      <c r="H208" s="93">
        <v>91</v>
      </c>
      <c r="I208" s="30">
        <v>120</v>
      </c>
      <c r="J208" s="93">
        <v>95</v>
      </c>
      <c r="K208" s="30">
        <v>150</v>
      </c>
      <c r="L208" s="93"/>
      <c r="M208" s="30"/>
      <c r="N208" s="93"/>
      <c r="O208" s="30"/>
      <c r="P208" s="95">
        <v>88</v>
      </c>
      <c r="Q208" s="27">
        <v>127.5</v>
      </c>
      <c r="R208" s="95">
        <v>92</v>
      </c>
      <c r="S208" s="27">
        <v>105</v>
      </c>
      <c r="T208" s="95">
        <v>85</v>
      </c>
      <c r="U208" s="27">
        <v>155</v>
      </c>
      <c r="V208" s="35">
        <v>87</v>
      </c>
      <c r="W208" s="28">
        <v>112.5</v>
      </c>
      <c r="X208" s="95">
        <v>84</v>
      </c>
      <c r="Y208" s="27">
        <v>150</v>
      </c>
      <c r="Z208" s="95">
        <v>87</v>
      </c>
      <c r="AA208" s="27">
        <v>125</v>
      </c>
      <c r="AB208" s="95"/>
      <c r="AC208" s="27"/>
      <c r="AD208" s="95">
        <v>84</v>
      </c>
      <c r="AE208" s="27">
        <v>162.5</v>
      </c>
      <c r="AF208" s="95">
        <v>82</v>
      </c>
      <c r="AG208" s="27">
        <v>155</v>
      </c>
      <c r="AH208" s="91">
        <v>82</v>
      </c>
      <c r="AI208" s="82">
        <v>162.5</v>
      </c>
      <c r="AJ208" s="22">
        <f>F208+H208+J208+L208+N208+P208+R208+T208+V208+X208+Z208+AB208+AD208+AF208+AH208</f>
        <v>1048</v>
      </c>
      <c r="AK208" s="23">
        <f>+AJ208/E208</f>
        <v>87.333333333333329</v>
      </c>
      <c r="AL208" s="22">
        <f>IF(F208="",0,$G$180)+IF(H208="",0,$G$180)+IF(J208="",0,$G$180)+IF(L208="",0,$G$180)+IF(N208="",0,$G$180)+IF(P208="",0,$G$180)+IF(R208="",0,$G$180)+IF(T208="",0,$G$180)+IF(V208="",0,$G$180)+IF(X208="",0,$G$180)+IF(Z208="",0,$G$180)+IF(AB208="",0,$G$180)+IF(AD208="",0,$G$180)+IF(AF208="",0,$G$180)+IF(AH208="",0,$G$180)</f>
        <v>216</v>
      </c>
      <c r="AM208" s="23">
        <f>AJ208/AL208</f>
        <v>4.8518518518518521</v>
      </c>
      <c r="AN208" s="54">
        <v>28</v>
      </c>
    </row>
    <row r="209" spans="1:40" ht="15" customHeight="1" x14ac:dyDescent="0.15">
      <c r="A209" s="190" t="s">
        <v>504</v>
      </c>
      <c r="B209" s="190" t="s">
        <v>505</v>
      </c>
      <c r="C209" s="50">
        <f>+G209+I209+K209+M209+O209+Q209+S209+U209+W209+Y209+AA209+AC209+AE209+AG209+AI209</f>
        <v>270</v>
      </c>
      <c r="D209" s="21">
        <f>+C209/E209</f>
        <v>135</v>
      </c>
      <c r="E209" s="20">
        <f>COUNTA(F209,H209,J209,L209,N209,P209,R209,T209,V209,X209,Z209,AB209,AD209,AF209,AH209)</f>
        <v>2</v>
      </c>
      <c r="F209" s="32"/>
      <c r="G209" s="31"/>
      <c r="H209" s="93"/>
      <c r="I209" s="30"/>
      <c r="J209" s="93"/>
      <c r="K209" s="30"/>
      <c r="L209" s="93"/>
      <c r="M209" s="30"/>
      <c r="N209" s="107"/>
      <c r="O209" s="27"/>
      <c r="P209" s="95"/>
      <c r="Q209" s="27"/>
      <c r="R209" s="95"/>
      <c r="S209" s="27"/>
      <c r="T209" s="91"/>
      <c r="U209" s="82"/>
      <c r="V209" s="91"/>
      <c r="W209" s="82"/>
      <c r="X209" s="91"/>
      <c r="Y209" s="82"/>
      <c r="Z209" s="91">
        <v>91</v>
      </c>
      <c r="AA209" s="82">
        <v>105</v>
      </c>
      <c r="AB209" s="91">
        <v>84</v>
      </c>
      <c r="AC209" s="82">
        <v>165</v>
      </c>
      <c r="AD209" s="95"/>
      <c r="AE209" s="27"/>
      <c r="AF209" s="95"/>
      <c r="AG209" s="27"/>
      <c r="AH209" s="95"/>
      <c r="AI209" s="27"/>
      <c r="AJ209" s="22">
        <f>F209+H209+J209+L209+N209+P209+R209+T209+V209+X209+Z209+AB209+AD209+AF209+AH209</f>
        <v>175</v>
      </c>
      <c r="AK209" s="23">
        <f>+AJ209/E209</f>
        <v>87.5</v>
      </c>
      <c r="AL209" s="22">
        <f>IF(F209="",0,$G$180)+IF(H209="",0,$G$180)+IF(J209="",0,$G$180)+IF(L209="",0,$G$180)+IF(N209="",0,$G$180)+IF(P209="",0,$G$180)+IF(R209="",0,$G$180)+IF(T209="",0,$G$180)+IF(V209="",0,$G$180)+IF(X209="",0,$G$180)+IF(Z209="",0,$G$180)+IF(AB209="",0,$G$180)+IF(AD209="",0,$G$180)+IF(AF209="",0,$G$180)+IF(AH209="",0,$G$180)</f>
        <v>36</v>
      </c>
      <c r="AM209" s="23">
        <f>AJ209/AL209</f>
        <v>4.8611111111111107</v>
      </c>
      <c r="AN209" s="54">
        <v>29</v>
      </c>
    </row>
    <row r="210" spans="1:40" ht="15" customHeight="1" x14ac:dyDescent="0.15">
      <c r="A210" s="6" t="s">
        <v>253</v>
      </c>
      <c r="B210" s="6" t="s">
        <v>258</v>
      </c>
      <c r="C210" s="50">
        <f>+G210+I210+K210+M210+O210+Q210+S210+U210+W210+Y210+AA210+AC210+AE210+AG210+AI210</f>
        <v>1095</v>
      </c>
      <c r="D210" s="21">
        <f>+C210/E210</f>
        <v>136.875</v>
      </c>
      <c r="E210" s="20">
        <f>COUNTA(F210,H210,J210,L210,N210,P210,R210,T210,V210,X210,Z210,AB210,AD210,AF210,AH210)</f>
        <v>8</v>
      </c>
      <c r="F210" s="32"/>
      <c r="G210" s="31"/>
      <c r="H210" s="93"/>
      <c r="I210" s="30"/>
      <c r="J210" s="93">
        <v>84</v>
      </c>
      <c r="K210" s="30">
        <v>180</v>
      </c>
      <c r="L210" s="93">
        <v>87</v>
      </c>
      <c r="M210" s="30">
        <v>132.5</v>
      </c>
      <c r="N210" s="39">
        <v>91</v>
      </c>
      <c r="O210" s="82">
        <v>122.5</v>
      </c>
      <c r="P210" s="91">
        <v>85</v>
      </c>
      <c r="Q210" s="82">
        <v>140</v>
      </c>
      <c r="R210" s="92">
        <v>87</v>
      </c>
      <c r="S210" s="86">
        <v>137.5</v>
      </c>
      <c r="T210" s="91">
        <v>97</v>
      </c>
      <c r="U210" s="82">
        <v>107.5</v>
      </c>
      <c r="V210" s="91"/>
      <c r="W210" s="82"/>
      <c r="X210" s="91">
        <v>86</v>
      </c>
      <c r="Y210" s="82">
        <v>142.5</v>
      </c>
      <c r="Z210" s="91">
        <v>86</v>
      </c>
      <c r="AA210" s="82">
        <v>132.5</v>
      </c>
      <c r="AB210" s="95"/>
      <c r="AC210" s="27"/>
      <c r="AD210" s="95"/>
      <c r="AE210" s="27"/>
      <c r="AF210" s="95"/>
      <c r="AG210" s="27"/>
      <c r="AH210" s="95"/>
      <c r="AI210" s="27"/>
      <c r="AJ210" s="22">
        <f>F210+H210+J210+L210+N210+P210+R210+T210+V210+X210+Z210+AB210+AD210+AF210+AH210</f>
        <v>703</v>
      </c>
      <c r="AK210" s="23">
        <f>+AJ210/E210</f>
        <v>87.875</v>
      </c>
      <c r="AL210" s="22">
        <f>IF(F210="",0,$G$180)+IF(H210="",0,$G$180)+IF(J210="",0,$G$180)+IF(L210="",0,$G$180)+IF(N210="",0,$G$180)+IF(P210="",0,$G$180)+IF(R210="",0,$G$180)+IF(T210="",0,$G$180)+IF(V210="",0,$G$180)+IF(X210="",0,$G$180)+IF(Z210="",0,$G$180)+IF(AB210="",0,$G$180)+IF(AD210="",0,$G$180)+IF(AF210="",0,$G$180)+IF(AH210="",0,$G$180)</f>
        <v>144</v>
      </c>
      <c r="AM210" s="23">
        <f>AJ210/AL210</f>
        <v>4.8819444444444446</v>
      </c>
      <c r="AN210" s="54">
        <v>30</v>
      </c>
    </row>
    <row r="211" spans="1:40" ht="15" customHeight="1" x14ac:dyDescent="0.15">
      <c r="A211" s="3" t="s">
        <v>106</v>
      </c>
      <c r="B211" s="3" t="s">
        <v>107</v>
      </c>
      <c r="C211" s="50">
        <f>+G211+I211+K211+M211+O211+Q211+S211+U211+W211+Y211+AA211+AC211+AE211+AG211+AI211</f>
        <v>1150</v>
      </c>
      <c r="D211" s="21">
        <f>+C211/E211</f>
        <v>127.77777777777777</v>
      </c>
      <c r="E211" s="20">
        <f>COUNTA(F211,H211,J211,L211,N211,P211,R211,T211,V211,X211,Z211,AB211,AD211,AF211,AH211)</f>
        <v>9</v>
      </c>
      <c r="F211" s="32">
        <v>98</v>
      </c>
      <c r="G211" s="31">
        <v>95</v>
      </c>
      <c r="H211" s="93"/>
      <c r="I211" s="30"/>
      <c r="J211" s="93"/>
      <c r="K211" s="30"/>
      <c r="L211" s="93">
        <v>87</v>
      </c>
      <c r="M211" s="30">
        <v>132.5</v>
      </c>
      <c r="N211" s="107">
        <v>90</v>
      </c>
      <c r="O211" s="27">
        <v>132.5</v>
      </c>
      <c r="P211" s="95">
        <v>92</v>
      </c>
      <c r="Q211" s="27">
        <v>115</v>
      </c>
      <c r="R211" s="95">
        <v>89</v>
      </c>
      <c r="S211" s="27">
        <v>117.5</v>
      </c>
      <c r="T211" s="95"/>
      <c r="U211" s="27"/>
      <c r="V211" s="95">
        <v>84</v>
      </c>
      <c r="W211" s="27">
        <v>135</v>
      </c>
      <c r="X211" s="95">
        <v>89</v>
      </c>
      <c r="Y211" s="27">
        <v>125</v>
      </c>
      <c r="Z211" s="91"/>
      <c r="AA211" s="82"/>
      <c r="AB211" s="91"/>
      <c r="AC211" s="82"/>
      <c r="AD211" s="91"/>
      <c r="AE211" s="82"/>
      <c r="AF211" s="91">
        <v>83</v>
      </c>
      <c r="AG211" s="82">
        <v>150</v>
      </c>
      <c r="AH211" s="91">
        <v>88</v>
      </c>
      <c r="AI211" s="82">
        <v>147.5</v>
      </c>
      <c r="AJ211" s="22">
        <f>F211+H211+J211+L211+N211+P211+R211+T211+V211+X211+Z211+AB211+AD211+AF211+AH211</f>
        <v>800</v>
      </c>
      <c r="AK211" s="23">
        <f>+AJ211/E211</f>
        <v>88.888888888888886</v>
      </c>
      <c r="AL211" s="22">
        <f>IF(F211="",0,$G$180)+IF(H211="",0,$G$180)+IF(J211="",0,$G$180)+IF(L211="",0,$G$180)+IF(N211="",0,$G$180)+IF(P211="",0,$G$180)+IF(R211="",0,$G$180)+IF(T211="",0,$G$180)+IF(V211="",0,$G$180)+IF(X211="",0,$G$180)+IF(Z211="",0,$G$180)+IF(AB211="",0,$G$180)+IF(AD211="",0,$G$180)+IF(AF211="",0,$G$180)+IF(AH211="",0,$G$180)</f>
        <v>162</v>
      </c>
      <c r="AM211" s="23">
        <f>AJ211/AL211</f>
        <v>4.9382716049382713</v>
      </c>
      <c r="AN211" s="54">
        <v>31</v>
      </c>
    </row>
    <row r="212" spans="1:40" ht="15" customHeight="1" x14ac:dyDescent="0.15">
      <c r="A212" s="4" t="s">
        <v>20</v>
      </c>
      <c r="B212" s="4" t="s">
        <v>21</v>
      </c>
      <c r="C212" s="50">
        <f>+G212+I212+K212+M212+O212+Q212+S212+U212+W212+Y212+AA212+AC212+AE212+AG212+AI212</f>
        <v>1005</v>
      </c>
      <c r="D212" s="21">
        <f>+C212/E212</f>
        <v>125.625</v>
      </c>
      <c r="E212" s="20">
        <f>COUNTA(F212,H212,J212,L212,N212,P212,R212,T212,V212,X212,Z212,AB212,AD212,AF212,AH212)</f>
        <v>8</v>
      </c>
      <c r="F212" s="39">
        <v>93</v>
      </c>
      <c r="G212" s="31">
        <v>112.5</v>
      </c>
      <c r="H212" s="93">
        <v>93</v>
      </c>
      <c r="I212" s="30">
        <v>107.5</v>
      </c>
      <c r="J212" s="93"/>
      <c r="K212" s="30"/>
      <c r="L212" s="93">
        <v>100</v>
      </c>
      <c r="M212" s="30">
        <v>105</v>
      </c>
      <c r="N212" s="93"/>
      <c r="O212" s="30"/>
      <c r="P212" s="95">
        <v>85</v>
      </c>
      <c r="Q212" s="27">
        <v>140</v>
      </c>
      <c r="R212" s="95">
        <v>88</v>
      </c>
      <c r="S212" s="27">
        <v>127.5</v>
      </c>
      <c r="T212" s="95">
        <v>85</v>
      </c>
      <c r="U212" s="27">
        <v>155</v>
      </c>
      <c r="V212" s="95">
        <v>88</v>
      </c>
      <c r="W212" s="27">
        <v>105</v>
      </c>
      <c r="X212" s="95"/>
      <c r="Y212" s="27"/>
      <c r="Z212" s="95"/>
      <c r="AA212" s="27"/>
      <c r="AB212" s="95"/>
      <c r="AC212" s="27"/>
      <c r="AD212" s="95">
        <v>85</v>
      </c>
      <c r="AE212" s="27">
        <v>152.5</v>
      </c>
      <c r="AF212" s="95"/>
      <c r="AG212" s="27"/>
      <c r="AH212" s="95"/>
      <c r="AI212" s="27"/>
      <c r="AJ212" s="22">
        <f>F212+H212+J212+L212+N212+P212+R212+T212+V212+X212+Z212+AB212+AD212+AF212+AH212</f>
        <v>717</v>
      </c>
      <c r="AK212" s="23">
        <f>+AJ212/E212</f>
        <v>89.625</v>
      </c>
      <c r="AL212" s="22">
        <f>IF(F212="",0,$G$180)+IF(H212="",0,$G$180)+IF(J212="",0,$G$180)+IF(L212="",0,$G$180)+IF(N212="",0,$G$180)+IF(P212="",0,$G$180)+IF(R212="",0,$G$180)+IF(T212="",0,$G$180)+IF(V212="",0,$G$180)+IF(X212="",0,$G$180)+IF(Z212="",0,$G$180)+IF(AB212="",0,$G$180)+IF(AD212="",0,$G$180)+IF(AF212="",0,$G$180)+IF(AH212="",0,$G$180)</f>
        <v>144</v>
      </c>
      <c r="AM212" s="23">
        <f>AJ212/AL212</f>
        <v>4.979166666666667</v>
      </c>
      <c r="AN212" s="54">
        <v>32</v>
      </c>
    </row>
    <row r="213" spans="1:40" ht="15" customHeight="1" x14ac:dyDescent="0.15">
      <c r="A213" s="3" t="s">
        <v>36</v>
      </c>
      <c r="B213" s="3" t="s">
        <v>37</v>
      </c>
      <c r="C213" s="50">
        <f>+G213+I213+K213+M213+O213+Q213+S213+U213+W213+Y213+AA213+AC213+AE213+AG213+AI213</f>
        <v>1567.5</v>
      </c>
      <c r="D213" s="21">
        <f>+C213/E213</f>
        <v>120.57692307692308</v>
      </c>
      <c r="E213" s="20">
        <f>COUNTA(F213,H213,J213,L213,N213,P213,R213,T213,V213,X213,Z213,AB213,AD213,AF213,AH213)</f>
        <v>13</v>
      </c>
      <c r="F213" s="39">
        <v>96</v>
      </c>
      <c r="G213" s="31">
        <v>100</v>
      </c>
      <c r="H213" s="46">
        <v>95</v>
      </c>
      <c r="I213" s="31">
        <v>100</v>
      </c>
      <c r="J213" s="46"/>
      <c r="K213" s="31"/>
      <c r="L213" s="93">
        <v>93</v>
      </c>
      <c r="M213" s="30">
        <v>112.5</v>
      </c>
      <c r="N213" s="107">
        <v>85</v>
      </c>
      <c r="O213" s="27">
        <v>150</v>
      </c>
      <c r="P213" s="93">
        <v>97</v>
      </c>
      <c r="Q213" s="30">
        <v>87.5</v>
      </c>
      <c r="R213" s="95">
        <v>89</v>
      </c>
      <c r="S213" s="27">
        <v>117.5</v>
      </c>
      <c r="T213" s="95">
        <v>90</v>
      </c>
      <c r="U213" s="27">
        <v>140</v>
      </c>
      <c r="V213" s="95">
        <v>86</v>
      </c>
      <c r="W213" s="27">
        <v>120</v>
      </c>
      <c r="X213" s="95">
        <v>86</v>
      </c>
      <c r="Y213" s="27">
        <v>142.5</v>
      </c>
      <c r="Z213" s="91">
        <v>92</v>
      </c>
      <c r="AA213" s="82">
        <v>100</v>
      </c>
      <c r="AB213" s="91"/>
      <c r="AC213" s="82"/>
      <c r="AD213" s="91">
        <v>90</v>
      </c>
      <c r="AE213" s="82">
        <v>140</v>
      </c>
      <c r="AF213" s="91">
        <v>88</v>
      </c>
      <c r="AG213" s="82">
        <v>117.5</v>
      </c>
      <c r="AH213" s="91">
        <v>89</v>
      </c>
      <c r="AI213" s="82">
        <v>140</v>
      </c>
      <c r="AJ213" s="22">
        <f>F213+H213+J213+L213+N213+P213+R213+T213+V213+X213+Z213+AB213+AD213+AF213+AH213</f>
        <v>1176</v>
      </c>
      <c r="AK213" s="23">
        <f>+AJ213/E213</f>
        <v>90.461538461538467</v>
      </c>
      <c r="AL213" s="22">
        <f>IF(F213="",0,$G$180)+IF(H213="",0,$G$180)+IF(J213="",0,$G$180)+IF(L213="",0,$G$180)+IF(N213="",0,$G$180)+IF(P213="",0,$G$180)+IF(R213="",0,$G$180)+IF(T213="",0,$G$180)+IF(V213="",0,$G$180)+IF(X213="",0,$G$180)+IF(Z213="",0,$G$180)+IF(AB213="",0,$G$180)+IF(AD213="",0,$G$180)+IF(AF213="",0,$G$180)+IF(AH213="",0,$G$180)</f>
        <v>234</v>
      </c>
      <c r="AM213" s="23">
        <f>AJ213/AL213</f>
        <v>5.0256410256410255</v>
      </c>
      <c r="AN213" s="54">
        <v>33</v>
      </c>
    </row>
    <row r="214" spans="1:40" ht="15" customHeight="1" x14ac:dyDescent="0.15">
      <c r="A214" s="4" t="s">
        <v>259</v>
      </c>
      <c r="B214" s="4" t="s">
        <v>260</v>
      </c>
      <c r="C214" s="50">
        <f>+G214+I214+K214+M214+O214+Q214+S214+U214+W214+Y214+AA214+AC214+AE214+AG214+AI214</f>
        <v>1110</v>
      </c>
      <c r="D214" s="21">
        <f>+C214/E214</f>
        <v>123.33333333333333</v>
      </c>
      <c r="E214" s="20">
        <f>COUNTA(F214,H214,J214,L214,N214,P214,R214,T214,V214,X214,Z214,AB214,AD214,AF214,AH214)</f>
        <v>9</v>
      </c>
      <c r="F214" s="32"/>
      <c r="G214" s="31"/>
      <c r="H214" s="46"/>
      <c r="I214" s="31"/>
      <c r="J214" s="46">
        <v>89</v>
      </c>
      <c r="K214" s="31">
        <v>165</v>
      </c>
      <c r="L214" s="93">
        <v>92</v>
      </c>
      <c r="M214" s="30">
        <v>122.5</v>
      </c>
      <c r="N214" s="93"/>
      <c r="O214" s="30"/>
      <c r="P214" s="93"/>
      <c r="Q214" s="30"/>
      <c r="R214" s="95">
        <v>88</v>
      </c>
      <c r="S214" s="27">
        <v>127.5</v>
      </c>
      <c r="T214" s="95">
        <v>92</v>
      </c>
      <c r="U214" s="27">
        <v>135</v>
      </c>
      <c r="V214" s="95">
        <v>91</v>
      </c>
      <c r="W214" s="27">
        <v>87.5</v>
      </c>
      <c r="X214" s="91"/>
      <c r="Y214" s="82"/>
      <c r="Z214" s="92">
        <v>99</v>
      </c>
      <c r="AA214" s="86">
        <v>62.5</v>
      </c>
      <c r="AB214" s="92"/>
      <c r="AC214" s="86"/>
      <c r="AD214" s="92">
        <v>89</v>
      </c>
      <c r="AE214" s="86">
        <v>145</v>
      </c>
      <c r="AF214" s="91">
        <v>86</v>
      </c>
      <c r="AG214" s="82">
        <v>140</v>
      </c>
      <c r="AH214" s="95">
        <v>92</v>
      </c>
      <c r="AI214" s="27">
        <v>125</v>
      </c>
      <c r="AJ214" s="22">
        <f>F214+H214+J214+L214+N214+P214+R214+T214+V214+X214+Z214+AB214+AD214+AF214+AH214</f>
        <v>818</v>
      </c>
      <c r="AK214" s="23">
        <f>+AJ214/E214</f>
        <v>90.888888888888886</v>
      </c>
      <c r="AL214" s="22">
        <f>IF(F214="",0,$G$180)+IF(H214="",0,$G$180)+IF(J214="",0,$G$180)+IF(L214="",0,$G$180)+IF(N214="",0,$G$180)+IF(P214="",0,$G$180)+IF(R214="",0,$G$180)+IF(T214="",0,$G$180)+IF(V214="",0,$G$180)+IF(X214="",0,$G$180)+IF(Z214="",0,$G$180)+IF(AB214="",0,$G$180)+IF(AD214="",0,$G$180)+IF(AF214="",0,$G$180)+IF(AH214="",0,$G$180)</f>
        <v>162</v>
      </c>
      <c r="AM214" s="23">
        <f>AJ214/AL214</f>
        <v>5.0493827160493829</v>
      </c>
      <c r="AN214" s="54">
        <v>34</v>
      </c>
    </row>
    <row r="215" spans="1:40" ht="15" customHeight="1" x14ac:dyDescent="0.15">
      <c r="A215" s="190" t="s">
        <v>532</v>
      </c>
      <c r="B215" s="190" t="s">
        <v>40</v>
      </c>
      <c r="C215" s="50">
        <f>+G215+I215+K215+M215+O215+Q215+S215+U215+W215+Y215+AA215+AC215+AE215+AG215+AI215</f>
        <v>135</v>
      </c>
      <c r="D215" s="21">
        <f>+C215/E215</f>
        <v>135</v>
      </c>
      <c r="E215" s="20">
        <f>COUNTA(F215,H215,J215,L215,N215,P215,R215,T215,V215,X215,Z215,AB215,AD215,AF215,AH215)</f>
        <v>1</v>
      </c>
      <c r="F215" s="32"/>
      <c r="G215" s="31"/>
      <c r="H215" s="46"/>
      <c r="I215" s="31"/>
      <c r="J215" s="46"/>
      <c r="K215" s="31"/>
      <c r="L215" s="93"/>
      <c r="M215" s="30"/>
      <c r="N215" s="39"/>
      <c r="O215" s="82"/>
      <c r="P215" s="91"/>
      <c r="Q215" s="82"/>
      <c r="R215" s="91"/>
      <c r="S215" s="82"/>
      <c r="T215" s="91"/>
      <c r="U215" s="82"/>
      <c r="V215" s="91"/>
      <c r="W215" s="82"/>
      <c r="X215" s="91"/>
      <c r="Y215" s="82"/>
      <c r="Z215" s="91"/>
      <c r="AA215" s="82"/>
      <c r="AB215" s="91"/>
      <c r="AC215" s="82"/>
      <c r="AD215" s="91">
        <v>91</v>
      </c>
      <c r="AE215" s="82">
        <v>135</v>
      </c>
      <c r="AF215" s="91"/>
      <c r="AG215" s="82"/>
      <c r="AH215" s="91"/>
      <c r="AI215" s="82"/>
      <c r="AJ215" s="22">
        <f>F215+H215+J215+L215+N215+P215+R215+T215+V215+X215+Z215+AB215+AD215+AF215+AH215</f>
        <v>91</v>
      </c>
      <c r="AK215" s="23">
        <f>+AJ215/E215</f>
        <v>91</v>
      </c>
      <c r="AL215" s="22">
        <f>IF(F215="",0,$G$180)+IF(H215="",0,$G$180)+IF(J215="",0,$G$180)+IF(L215="",0,$G$180)+IF(N215="",0,$G$180)+IF(P215="",0,$G$180)+IF(R215="",0,$G$180)+IF(T215="",0,$G$180)+IF(V215="",0,$G$180)+IF(X215="",0,$G$180)+IF(Z215="",0,$G$180)+IF(AB215="",0,$G$180)+IF(AD215="",0,$G$180)+IF(AF215="",0,$G$180)+IF(AH215="",0,$G$180)</f>
        <v>18</v>
      </c>
      <c r="AM215" s="23">
        <f>AJ215/AL215</f>
        <v>5.0555555555555554</v>
      </c>
      <c r="AN215" s="54">
        <v>35</v>
      </c>
    </row>
    <row r="216" spans="1:40" ht="15" customHeight="1" x14ac:dyDescent="0.15">
      <c r="A216" s="43" t="s">
        <v>316</v>
      </c>
      <c r="B216" s="43" t="s">
        <v>317</v>
      </c>
      <c r="C216" s="50">
        <f>+G216+I216+K216+M216+O216+Q216+S216+U216+W216+Y216+AA216+AC216+AE216+AG216+AI216</f>
        <v>1087.5</v>
      </c>
      <c r="D216" s="21">
        <f>+C216/E216</f>
        <v>120.83333333333333</v>
      </c>
      <c r="E216" s="20">
        <f>COUNTA(F216,H216,J216,L216,N216,P216,R216,T216,V216,X216,Z216,AB216,AD216,AF216,AH216)</f>
        <v>9</v>
      </c>
      <c r="F216" s="32"/>
      <c r="G216" s="31"/>
      <c r="H216" s="46"/>
      <c r="I216" s="31"/>
      <c r="J216" s="46"/>
      <c r="K216" s="31"/>
      <c r="L216" s="93"/>
      <c r="M216" s="30"/>
      <c r="N216" s="107">
        <v>90</v>
      </c>
      <c r="O216" s="27">
        <v>132.5</v>
      </c>
      <c r="P216" s="95">
        <v>88</v>
      </c>
      <c r="Q216" s="27">
        <v>127.5</v>
      </c>
      <c r="R216" s="95"/>
      <c r="S216" s="27"/>
      <c r="T216" s="95">
        <v>93</v>
      </c>
      <c r="U216" s="27">
        <v>130</v>
      </c>
      <c r="V216" s="95">
        <v>87</v>
      </c>
      <c r="W216" s="27">
        <v>112.5</v>
      </c>
      <c r="X216" s="95">
        <v>95</v>
      </c>
      <c r="Y216" s="27">
        <v>115</v>
      </c>
      <c r="Z216" s="93">
        <v>99</v>
      </c>
      <c r="AA216" s="30">
        <v>62.5</v>
      </c>
      <c r="AB216" s="95">
        <v>88</v>
      </c>
      <c r="AC216" s="27">
        <v>150</v>
      </c>
      <c r="AD216" s="95">
        <v>95</v>
      </c>
      <c r="AE216" s="27">
        <v>117.5</v>
      </c>
      <c r="AF216" s="95">
        <v>86</v>
      </c>
      <c r="AG216" s="27">
        <v>140</v>
      </c>
      <c r="AH216" s="95"/>
      <c r="AI216" s="27"/>
      <c r="AJ216" s="22">
        <f>F216+H216+J216+L216+N216+P216+R216+T216+V216+X216+Z216+AB216+AD216+AF216+AH216</f>
        <v>821</v>
      </c>
      <c r="AK216" s="23">
        <f>+AJ216/E216</f>
        <v>91.222222222222229</v>
      </c>
      <c r="AL216" s="22">
        <f>IF(F216="",0,$G$180)+IF(H216="",0,$G$180)+IF(J216="",0,$G$180)+IF(L216="",0,$G$180)+IF(N216="",0,$G$180)+IF(P216="",0,$G$180)+IF(R216="",0,$G$180)+IF(T216="",0,$G$180)+IF(V216="",0,$G$180)+IF(X216="",0,$G$180)+IF(Z216="",0,$G$180)+IF(AB216="",0,$G$180)+IF(AD216="",0,$G$180)+IF(AF216="",0,$G$180)+IF(AH216="",0,$G$180)</f>
        <v>162</v>
      </c>
      <c r="AM216" s="23">
        <f>AJ216/AL216</f>
        <v>5.0679012345679011</v>
      </c>
      <c r="AN216" s="54">
        <v>36</v>
      </c>
    </row>
    <row r="217" spans="1:40" ht="15" customHeight="1" x14ac:dyDescent="0.15">
      <c r="A217" s="42" t="s">
        <v>389</v>
      </c>
      <c r="B217" s="42" t="s">
        <v>409</v>
      </c>
      <c r="C217" s="50">
        <f>+G217+I217+K217+M217+O217+Q217+S217+U217+W217+Y217+AA217+AC217+AE217+AG217+AI217</f>
        <v>367.5</v>
      </c>
      <c r="D217" s="21">
        <f>+C217/E217</f>
        <v>122.5</v>
      </c>
      <c r="E217" s="20">
        <f>COUNTA(F217,H217,J217,L217,N217,P217,R217,T217,V217,X217,Z217,AB217,AD217,AF217,AH217)</f>
        <v>3</v>
      </c>
      <c r="F217" s="32"/>
      <c r="G217" s="31"/>
      <c r="H217" s="46"/>
      <c r="I217" s="31"/>
      <c r="J217" s="46"/>
      <c r="K217" s="31"/>
      <c r="L217" s="46"/>
      <c r="M217" s="31"/>
      <c r="N217" s="39"/>
      <c r="O217" s="82"/>
      <c r="P217" s="91"/>
      <c r="Q217" s="82"/>
      <c r="R217" s="91"/>
      <c r="S217" s="82"/>
      <c r="T217" s="91">
        <v>97</v>
      </c>
      <c r="U217" s="82">
        <v>107.5</v>
      </c>
      <c r="V217" s="91"/>
      <c r="W217" s="82"/>
      <c r="X217" s="91"/>
      <c r="Y217" s="82"/>
      <c r="Z217" s="91">
        <v>90</v>
      </c>
      <c r="AA217" s="82">
        <v>110</v>
      </c>
      <c r="AB217" s="91">
        <v>88</v>
      </c>
      <c r="AC217" s="82">
        <v>150</v>
      </c>
      <c r="AD217" s="91"/>
      <c r="AE217" s="82"/>
      <c r="AF217" s="91"/>
      <c r="AG217" s="82"/>
      <c r="AH217" s="91"/>
      <c r="AI217" s="82"/>
      <c r="AJ217" s="22">
        <f>F217+H217+J217+L217+N217+P217+R217+T217+V217+X217+Z217+AB217+AD217+AF217+AH217</f>
        <v>275</v>
      </c>
      <c r="AK217" s="23">
        <f>+AJ217/E217</f>
        <v>91.666666666666671</v>
      </c>
      <c r="AL217" s="22">
        <f>IF(F217="",0,$G$180)+IF(H217="",0,$G$180)+IF(J217="",0,$G$180)+IF(L217="",0,$G$180)+IF(N217="",0,$G$180)+IF(P217="",0,$G$180)+IF(R217="",0,$G$180)+IF(T217="",0,$G$180)+IF(V217="",0,$G$180)+IF(X217="",0,$G$180)+IF(Z217="",0,$G$180)+IF(AB217="",0,$G$180)+IF(AD217="",0,$G$180)+IF(AF217="",0,$G$180)+IF(AH217="",0,$G$180)</f>
        <v>54</v>
      </c>
      <c r="AM217" s="23">
        <f>AJ217/AL217</f>
        <v>5.0925925925925926</v>
      </c>
      <c r="AN217" s="54">
        <v>37</v>
      </c>
    </row>
    <row r="218" spans="1:40" ht="15" customHeight="1" x14ac:dyDescent="0.15">
      <c r="A218" s="6" t="s">
        <v>261</v>
      </c>
      <c r="B218" s="6" t="s">
        <v>262</v>
      </c>
      <c r="C218" s="50">
        <f>+G218+I218+K218+M218+O218+Q218+S218+U218+W218+Y218+AA218+AC218+AE218+AG218+AI218</f>
        <v>760</v>
      </c>
      <c r="D218" s="21">
        <f>+C218/E218</f>
        <v>126.66666666666667</v>
      </c>
      <c r="E218" s="20">
        <f>COUNTA(F218,H218,J218,L218,N218,P218,R218,T218,V218,X218,Z218,AB218,AD218,AF218,AH218)</f>
        <v>6</v>
      </c>
      <c r="F218" s="32"/>
      <c r="G218" s="31"/>
      <c r="H218" s="46"/>
      <c r="I218" s="31"/>
      <c r="J218" s="46">
        <v>90</v>
      </c>
      <c r="K218" s="31">
        <v>157.5</v>
      </c>
      <c r="L218" s="46"/>
      <c r="M218" s="31"/>
      <c r="N218" s="93"/>
      <c r="O218" s="30"/>
      <c r="P218" s="93">
        <v>83</v>
      </c>
      <c r="Q218" s="30">
        <v>152.5</v>
      </c>
      <c r="R218" s="93">
        <v>87</v>
      </c>
      <c r="S218" s="30">
        <v>137.5</v>
      </c>
      <c r="T218" s="93"/>
      <c r="U218" s="30"/>
      <c r="V218" s="93"/>
      <c r="W218" s="30"/>
      <c r="X218" s="93">
        <v>100</v>
      </c>
      <c r="Y218" s="30">
        <v>97.5</v>
      </c>
      <c r="Z218" s="93">
        <v>94</v>
      </c>
      <c r="AA218" s="30">
        <v>90</v>
      </c>
      <c r="AB218" s="93">
        <v>97</v>
      </c>
      <c r="AC218" s="30">
        <v>125</v>
      </c>
      <c r="AD218" s="93"/>
      <c r="AE218" s="30"/>
      <c r="AF218" s="93"/>
      <c r="AG218" s="30"/>
      <c r="AH218" s="93"/>
      <c r="AI218" s="30"/>
      <c r="AJ218" s="22">
        <f>F218+H218+J218+L218+N218+P218+R218+T218+V218+X218+Z218+AB218+AD218+AF218+AH218</f>
        <v>551</v>
      </c>
      <c r="AK218" s="23">
        <f>+AJ218/E218</f>
        <v>91.833333333333329</v>
      </c>
      <c r="AL218" s="22">
        <f>IF(F218="",0,$G$180)+IF(H218="",0,$G$180)+IF(J218="",0,$G$180)+IF(L218="",0,$G$180)+IF(N218="",0,$G$180)+IF(P218="",0,$G$180)+IF(R218="",0,$G$180)+IF(T218="",0,$G$180)+IF(V218="",0,$G$180)+IF(X218="",0,$G$180)+IF(Z218="",0,$G$180)+IF(AB218="",0,$G$180)+IF(AD218="",0,$G$180)+IF(AF218="",0,$G$180)+IF(AH218="",0,$G$180)</f>
        <v>108</v>
      </c>
      <c r="AM218" s="23">
        <f>AJ218/AL218</f>
        <v>5.1018518518518521</v>
      </c>
      <c r="AN218" s="54">
        <v>38</v>
      </c>
    </row>
    <row r="219" spans="1:40" ht="15" customHeight="1" x14ac:dyDescent="0.15">
      <c r="A219" s="137" t="s">
        <v>446</v>
      </c>
      <c r="B219" s="137" t="s">
        <v>447</v>
      </c>
      <c r="C219" s="50">
        <f>+G219+I219+K219+M219+O219+Q219+S219+U219+W219+Y219+AA219+AC219+AE219+AG219+AI219</f>
        <v>80</v>
      </c>
      <c r="D219" s="21">
        <f>+C219/E219</f>
        <v>80</v>
      </c>
      <c r="E219" s="20">
        <f>COUNTA(F219,H219,J219,L219,N219,P219,R219,T219,V219,X219,Z219,AB219,AD219,AF219,AH219)</f>
        <v>1</v>
      </c>
      <c r="F219" s="32"/>
      <c r="G219" s="31"/>
      <c r="H219" s="46"/>
      <c r="I219" s="31"/>
      <c r="J219" s="46"/>
      <c r="K219" s="31"/>
      <c r="L219" s="46"/>
      <c r="M219" s="31"/>
      <c r="N219" s="39"/>
      <c r="O219" s="82"/>
      <c r="P219" s="91"/>
      <c r="Q219" s="82"/>
      <c r="R219" s="91"/>
      <c r="S219" s="82"/>
      <c r="T219" s="95"/>
      <c r="U219" s="27"/>
      <c r="V219" s="95">
        <v>92</v>
      </c>
      <c r="W219" s="27">
        <v>80</v>
      </c>
      <c r="X219" s="95"/>
      <c r="Y219" s="27"/>
      <c r="Z219" s="95"/>
      <c r="AA219" s="27"/>
      <c r="AB219" s="95"/>
      <c r="AC219" s="27"/>
      <c r="AD219" s="95"/>
      <c r="AE219" s="27"/>
      <c r="AF219" s="95"/>
      <c r="AG219" s="27"/>
      <c r="AH219" s="95"/>
      <c r="AI219" s="27"/>
      <c r="AJ219" s="22">
        <f>F219+H219+J219+L219+N219+P219+R219+T219+V219+X219+Z219+AB219+AD219+AF219+AH219</f>
        <v>92</v>
      </c>
      <c r="AK219" s="23">
        <f>+AJ219/E219</f>
        <v>92</v>
      </c>
      <c r="AL219" s="22">
        <f>IF(F219="",0,$G$180)+IF(H219="",0,$G$180)+IF(J219="",0,$G$180)+IF(L219="",0,$G$180)+IF(N219="",0,$G$180)+IF(P219="",0,$G$180)+IF(R219="",0,$G$180)+IF(T219="",0,$G$180)+IF(V219="",0,$G$180)+IF(X219="",0,$G$180)+IF(Z219="",0,$G$180)+IF(AB219="",0,$G$180)+IF(AD219="",0,$G$180)+IF(AF219="",0,$G$180)+IF(AH219="",0,$G$180)</f>
        <v>18</v>
      </c>
      <c r="AM219" s="23">
        <f>AJ219/AL219</f>
        <v>5.1111111111111107</v>
      </c>
      <c r="AN219" s="54">
        <v>39</v>
      </c>
    </row>
    <row r="220" spans="1:40" ht="15" customHeight="1" x14ac:dyDescent="0.15">
      <c r="A220" s="43" t="s">
        <v>286</v>
      </c>
      <c r="B220" s="43" t="s">
        <v>287</v>
      </c>
      <c r="C220" s="50">
        <f>+G220+I220+K220+M220+O220+Q220+S220+U220+W220+Y220+AA220+AC220+AE220+AG220+AI220</f>
        <v>1280</v>
      </c>
      <c r="D220" s="21">
        <f>+C220/E220</f>
        <v>116.36363636363636</v>
      </c>
      <c r="E220" s="20">
        <f>COUNTA(F220,H220,J220,L220,N220,P220,R220,T220,V220,X220,Z220,AB220,AD220,AF220,AH220)</f>
        <v>11</v>
      </c>
      <c r="F220" s="32"/>
      <c r="G220" s="31"/>
      <c r="H220" s="46"/>
      <c r="I220" s="31"/>
      <c r="J220" s="46"/>
      <c r="K220" s="31"/>
      <c r="L220" s="46">
        <v>83</v>
      </c>
      <c r="M220" s="31">
        <v>160</v>
      </c>
      <c r="N220" s="39">
        <v>83</v>
      </c>
      <c r="O220" s="82">
        <v>165</v>
      </c>
      <c r="P220" s="91">
        <v>94</v>
      </c>
      <c r="Q220" s="82">
        <v>107.5</v>
      </c>
      <c r="R220" s="91">
        <v>82</v>
      </c>
      <c r="S220" s="82">
        <v>155</v>
      </c>
      <c r="T220" s="91">
        <v>94</v>
      </c>
      <c r="U220" s="82">
        <v>125</v>
      </c>
      <c r="V220" s="91">
        <v>93</v>
      </c>
      <c r="W220" s="82">
        <v>70</v>
      </c>
      <c r="X220" s="92">
        <v>100</v>
      </c>
      <c r="Y220" s="86">
        <v>97.5</v>
      </c>
      <c r="Z220" s="92">
        <v>99</v>
      </c>
      <c r="AA220" s="86">
        <v>62.5</v>
      </c>
      <c r="AB220" s="92"/>
      <c r="AC220" s="86"/>
      <c r="AD220" s="92">
        <v>93</v>
      </c>
      <c r="AE220" s="86">
        <v>127.5</v>
      </c>
      <c r="AF220" s="93">
        <v>100</v>
      </c>
      <c r="AG220" s="30">
        <v>85</v>
      </c>
      <c r="AH220" s="95">
        <v>92</v>
      </c>
      <c r="AI220" s="27">
        <v>125</v>
      </c>
      <c r="AJ220" s="22">
        <f>F220+H220+J220+L220+N220+P220+R220+T220+V220+X220+Z220+AB220+AD220+AF220+AH220</f>
        <v>1013</v>
      </c>
      <c r="AK220" s="23">
        <f>+AJ220/E220</f>
        <v>92.090909090909093</v>
      </c>
      <c r="AL220" s="22">
        <f>IF(F220="",0,$G$180)+IF(H220="",0,$G$180)+IF(J220="",0,$G$180)+IF(L220="",0,$G$180)+IF(N220="",0,$G$180)+IF(P220="",0,$G$180)+IF(R220="",0,$G$180)+IF(T220="",0,$G$180)+IF(V220="",0,$G$180)+IF(X220="",0,$G$180)+IF(Z220="",0,$G$180)+IF(AB220="",0,$G$180)+IF(AD220="",0,$G$180)+IF(AF220="",0,$G$180)+IF(AH220="",0,$G$180)</f>
        <v>198</v>
      </c>
      <c r="AM220" s="23">
        <f>AJ220/AL220</f>
        <v>5.1161616161616159</v>
      </c>
      <c r="AN220" s="54">
        <v>40</v>
      </c>
    </row>
    <row r="221" spans="1:40" ht="15" customHeight="1" x14ac:dyDescent="0.15">
      <c r="A221" s="3" t="s">
        <v>216</v>
      </c>
      <c r="B221" s="3" t="s">
        <v>23</v>
      </c>
      <c r="C221" s="50">
        <f>+G221+I221+K221+M221+O221+Q221+S221+U221+W221+Y221+AA221+AC221+AE221+AG221+AI221</f>
        <v>477.5</v>
      </c>
      <c r="D221" s="21">
        <f>+C221/E221</f>
        <v>95.5</v>
      </c>
      <c r="E221" s="20">
        <f>COUNTA(F221,H221,J221,L221,N221,P221,R221,T221,V221,X221,Z221,AB221,AD221,AF221,AH221)</f>
        <v>5</v>
      </c>
      <c r="F221" s="39"/>
      <c r="G221" s="31"/>
      <c r="H221" s="46">
        <v>84</v>
      </c>
      <c r="I221" s="31">
        <v>137.5</v>
      </c>
      <c r="J221" s="46"/>
      <c r="K221" s="31"/>
      <c r="L221" s="46"/>
      <c r="M221" s="31"/>
      <c r="N221" s="46"/>
      <c r="O221" s="86"/>
      <c r="P221" s="91">
        <v>94</v>
      </c>
      <c r="Q221" s="82">
        <v>107.5</v>
      </c>
      <c r="R221" s="91">
        <v>93</v>
      </c>
      <c r="S221" s="82">
        <v>100</v>
      </c>
      <c r="T221" s="91"/>
      <c r="U221" s="82"/>
      <c r="V221" s="91">
        <v>93</v>
      </c>
      <c r="W221" s="82">
        <v>70</v>
      </c>
      <c r="X221" s="91"/>
      <c r="Y221" s="82"/>
      <c r="Z221" s="92">
        <v>99</v>
      </c>
      <c r="AA221" s="86">
        <v>62.5</v>
      </c>
      <c r="AB221" s="92"/>
      <c r="AC221" s="86"/>
      <c r="AD221" s="92"/>
      <c r="AE221" s="86"/>
      <c r="AF221" s="92"/>
      <c r="AG221" s="86"/>
      <c r="AH221" s="92"/>
      <c r="AI221" s="86"/>
      <c r="AJ221" s="22">
        <f>F221+H221+J221+L221+N221+P221+R221+T221+V221+X221+Z221+AB221+AD221+AF221+AH221</f>
        <v>463</v>
      </c>
      <c r="AK221" s="23">
        <f>+AJ221/E221</f>
        <v>92.6</v>
      </c>
      <c r="AL221" s="22">
        <f>IF(F221="",0,$G$180)+IF(H221="",0,$G$180)+IF(J221="",0,$G$180)+IF(L221="",0,$G$180)+IF(N221="",0,$G$180)+IF(P221="",0,$G$180)+IF(R221="",0,$G$180)+IF(T221="",0,$G$180)+IF(V221="",0,$G$180)+IF(X221="",0,$G$180)+IF(Z221="",0,$G$180)+IF(AB221="",0,$G$180)+IF(AD221="",0,$G$180)+IF(AF221="",0,$G$180)+IF(AH221="",0,$G$180)</f>
        <v>90</v>
      </c>
      <c r="AM221" s="23">
        <f>AJ221/AL221</f>
        <v>5.1444444444444448</v>
      </c>
      <c r="AN221" s="54">
        <v>41</v>
      </c>
    </row>
    <row r="222" spans="1:40" ht="15" customHeight="1" x14ac:dyDescent="0.15">
      <c r="A222" s="73" t="s">
        <v>355</v>
      </c>
      <c r="B222" s="73" t="s">
        <v>356</v>
      </c>
      <c r="C222" s="50">
        <f>+G222+I222+K222+M222+O222+Q222+S222+U222+W222+Y222+AA222+AC222+AE222+AG222+AI222</f>
        <v>210</v>
      </c>
      <c r="D222" s="21">
        <f>+C222/E222</f>
        <v>105</v>
      </c>
      <c r="E222" s="20">
        <f>COUNTA(F222,H222,J222,L222,N222,P222,R222,T222,V222,X222,Z222,AB222,AD222,AF222,AH222)</f>
        <v>2</v>
      </c>
      <c r="F222" s="32"/>
      <c r="G222" s="31"/>
      <c r="H222" s="46"/>
      <c r="I222" s="31"/>
      <c r="J222" s="46"/>
      <c r="K222" s="31"/>
      <c r="L222" s="46"/>
      <c r="M222" s="31"/>
      <c r="N222" s="39"/>
      <c r="O222" s="82"/>
      <c r="P222" s="91">
        <v>95</v>
      </c>
      <c r="Q222" s="82">
        <v>100</v>
      </c>
      <c r="R222" s="91">
        <v>91</v>
      </c>
      <c r="S222" s="82">
        <v>110</v>
      </c>
      <c r="T222" s="91"/>
      <c r="U222" s="82"/>
      <c r="V222" s="91"/>
      <c r="W222" s="82"/>
      <c r="X222" s="91"/>
      <c r="Y222" s="82"/>
      <c r="Z222" s="91"/>
      <c r="AA222" s="82"/>
      <c r="AB222" s="91"/>
      <c r="AC222" s="82"/>
      <c r="AD222" s="91"/>
      <c r="AE222" s="82"/>
      <c r="AF222" s="91"/>
      <c r="AG222" s="82"/>
      <c r="AH222" s="91"/>
      <c r="AI222" s="82"/>
      <c r="AJ222" s="22">
        <f>F222+H222+J222+L222+N222+P222+R222+T222+V222+X222+Z222+AB222+AD222+AF222+AH222</f>
        <v>186</v>
      </c>
      <c r="AK222" s="23">
        <f>+AJ222/E222</f>
        <v>93</v>
      </c>
      <c r="AL222" s="22">
        <f>IF(F222="",0,$G$180)+IF(H222="",0,$G$180)+IF(J222="",0,$G$180)+IF(L222="",0,$G$180)+IF(N222="",0,$G$180)+IF(P222="",0,$G$180)+IF(R222="",0,$G$180)+IF(T222="",0,$G$180)+IF(V222="",0,$G$180)+IF(X222="",0,$G$180)+IF(Z222="",0,$G$180)+IF(AB222="",0,$G$180)+IF(AD222="",0,$G$180)+IF(AF222="",0,$G$180)+IF(AH222="",0,$G$180)</f>
        <v>36</v>
      </c>
      <c r="AM222" s="23">
        <f>AJ222/AL222</f>
        <v>5.166666666666667</v>
      </c>
      <c r="AN222" s="54">
        <v>42</v>
      </c>
    </row>
    <row r="223" spans="1:40" ht="15" customHeight="1" x14ac:dyDescent="0.15">
      <c r="A223" s="3" t="s">
        <v>142</v>
      </c>
      <c r="B223" s="3" t="s">
        <v>143</v>
      </c>
      <c r="C223" s="50">
        <f>+G223+I223+K223+M223+O223+Q223+S223+U223+W223+Y223+AA223+AC223+AE223+AG223+AI223</f>
        <v>842.5</v>
      </c>
      <c r="D223" s="21">
        <f>+C223/E223</f>
        <v>120.35714285714286</v>
      </c>
      <c r="E223" s="20">
        <f>COUNTA(F223,H223,J223,L223,N223,P223,R223,T223,V223,X223,Z223,AB223,AD223,AF223,AH223)</f>
        <v>7</v>
      </c>
      <c r="F223" s="32">
        <v>104</v>
      </c>
      <c r="G223" s="31">
        <v>82.5</v>
      </c>
      <c r="H223" s="46">
        <v>92</v>
      </c>
      <c r="I223" s="31">
        <v>115</v>
      </c>
      <c r="J223" s="46"/>
      <c r="K223" s="31"/>
      <c r="L223" s="46">
        <v>101</v>
      </c>
      <c r="M223" s="31">
        <v>100</v>
      </c>
      <c r="N223" s="35">
        <v>94</v>
      </c>
      <c r="O223" s="28">
        <v>115</v>
      </c>
      <c r="P223" s="95"/>
      <c r="Q223" s="27"/>
      <c r="R223" s="95"/>
      <c r="S223" s="27"/>
      <c r="T223" s="95">
        <v>85</v>
      </c>
      <c r="U223" s="27">
        <v>155</v>
      </c>
      <c r="V223" s="95"/>
      <c r="W223" s="27"/>
      <c r="X223" s="95">
        <v>87</v>
      </c>
      <c r="Y223" s="27">
        <v>135</v>
      </c>
      <c r="Z223" s="95"/>
      <c r="AA223" s="27"/>
      <c r="AB223" s="95">
        <v>93</v>
      </c>
      <c r="AC223" s="27">
        <v>140</v>
      </c>
      <c r="AD223" s="95"/>
      <c r="AE223" s="27"/>
      <c r="AF223" s="95"/>
      <c r="AG223" s="27"/>
      <c r="AH223" s="95"/>
      <c r="AI223" s="27"/>
      <c r="AJ223" s="22">
        <f>F223+H223+J223+L223+N223+P223+R223+T223+V223+X223+Z223+AB223+AD223+AF223+AH223</f>
        <v>656</v>
      </c>
      <c r="AK223" s="23">
        <f>+AJ223/E223</f>
        <v>93.714285714285708</v>
      </c>
      <c r="AL223" s="22">
        <f>IF(F223="",0,$G$180)+IF(H223="",0,$G$180)+IF(J223="",0,$G$180)+IF(L223="",0,$G$180)+IF(N223="",0,$G$180)+IF(P223="",0,$G$180)+IF(R223="",0,$G$180)+IF(T223="",0,$G$180)+IF(V223="",0,$G$180)+IF(X223="",0,$G$180)+IF(Z223="",0,$G$180)+IF(AB223="",0,$G$180)+IF(AD223="",0,$G$180)+IF(AF223="",0,$G$180)+IF(AH223="",0,$G$180)</f>
        <v>126</v>
      </c>
      <c r="AM223" s="23">
        <f>AJ223/AL223</f>
        <v>5.2063492063492065</v>
      </c>
      <c r="AN223" s="54">
        <v>43</v>
      </c>
    </row>
    <row r="224" spans="1:40" ht="15" customHeight="1" x14ac:dyDescent="0.15">
      <c r="A224" s="42" t="s">
        <v>407</v>
      </c>
      <c r="B224" s="42" t="s">
        <v>408</v>
      </c>
      <c r="C224" s="50">
        <f>+G224+I224+K224+M224+O224+Q224+S224+U224+W224+Y224+AA224+AC224+AE224+AG224+AI224</f>
        <v>550</v>
      </c>
      <c r="D224" s="21">
        <f>+C224/E224</f>
        <v>110</v>
      </c>
      <c r="E224" s="20">
        <f>COUNTA(F224,H224,J224,L224,N224,P224,R224,T224,V224,X224,Z224,AB224,AD224,AF224,AH224)</f>
        <v>5</v>
      </c>
      <c r="F224" s="32"/>
      <c r="G224" s="31"/>
      <c r="H224" s="46"/>
      <c r="I224" s="31"/>
      <c r="J224" s="46"/>
      <c r="K224" s="31"/>
      <c r="L224" s="46"/>
      <c r="M224" s="31"/>
      <c r="N224" s="39"/>
      <c r="O224" s="82"/>
      <c r="P224" s="91"/>
      <c r="Q224" s="82"/>
      <c r="R224" s="91"/>
      <c r="S224" s="82"/>
      <c r="T224" s="91">
        <v>96</v>
      </c>
      <c r="U224" s="82">
        <v>120</v>
      </c>
      <c r="V224" s="91">
        <v>95</v>
      </c>
      <c r="W224" s="82">
        <v>57.5</v>
      </c>
      <c r="X224" s="91">
        <v>89</v>
      </c>
      <c r="Y224" s="82">
        <v>125</v>
      </c>
      <c r="Z224" s="91"/>
      <c r="AA224" s="82"/>
      <c r="AB224" s="91">
        <v>102</v>
      </c>
      <c r="AC224" s="82">
        <v>112.5</v>
      </c>
      <c r="AD224" s="91"/>
      <c r="AE224" s="82"/>
      <c r="AF224" s="91"/>
      <c r="AG224" s="82"/>
      <c r="AH224" s="91">
        <v>91</v>
      </c>
      <c r="AI224" s="82">
        <v>135</v>
      </c>
      <c r="AJ224" s="22">
        <f>F224+H224+J224+L224+N224+P224+R224+T224+V224+X224+Z224+AB224+AD224+AF224+AH224</f>
        <v>473</v>
      </c>
      <c r="AK224" s="23">
        <f>+AJ224/E224</f>
        <v>94.6</v>
      </c>
      <c r="AL224" s="22">
        <f>IF(F224="",0,$G$180)+IF(H224="",0,$G$180)+IF(J224="",0,$G$180)+IF(L224="",0,$G$180)+IF(N224="",0,$G$180)+IF(P224="",0,$G$180)+IF(R224="",0,$G$180)+IF(T224="",0,$G$180)+IF(V224="",0,$G$180)+IF(X224="",0,$G$180)+IF(Z224="",0,$G$180)+IF(AB224="",0,$G$180)+IF(AD224="",0,$G$180)+IF(AF224="",0,$G$180)+IF(AH224="",0,$G$180)</f>
        <v>90</v>
      </c>
      <c r="AM224" s="23">
        <f>AJ224/AL224</f>
        <v>5.2555555555555555</v>
      </c>
      <c r="AN224" s="54">
        <v>44</v>
      </c>
    </row>
    <row r="225" spans="1:40" ht="15" customHeight="1" x14ac:dyDescent="0.15">
      <c r="A225" s="73" t="s">
        <v>448</v>
      </c>
      <c r="B225" s="73" t="s">
        <v>449</v>
      </c>
      <c r="C225" s="50">
        <f>+G225+I225+K225+M225+O225+Q225+S225+U225+W225+Y225+AA225+AC225+AE225+AG225+AI225</f>
        <v>57.5</v>
      </c>
      <c r="D225" s="21">
        <f>+C225/E225</f>
        <v>57.5</v>
      </c>
      <c r="E225" s="20">
        <f>COUNTA(F225,H225,J225,L225,N225,P225,R225,T225,V225,X225,Z225,AB225,AD225,AF225,AH225)</f>
        <v>1</v>
      </c>
      <c r="F225" s="32"/>
      <c r="G225" s="31"/>
      <c r="H225" s="46"/>
      <c r="I225" s="31"/>
      <c r="J225" s="46"/>
      <c r="K225" s="31"/>
      <c r="L225" s="46"/>
      <c r="M225" s="31"/>
      <c r="N225" s="39"/>
      <c r="O225" s="28"/>
      <c r="P225" s="95"/>
      <c r="Q225" s="27"/>
      <c r="R225" s="95"/>
      <c r="S225" s="27"/>
      <c r="T225" s="95"/>
      <c r="U225" s="27"/>
      <c r="V225" s="95">
        <v>95</v>
      </c>
      <c r="W225" s="27">
        <v>57.5</v>
      </c>
      <c r="X225" s="95"/>
      <c r="Y225" s="27"/>
      <c r="Z225" s="95"/>
      <c r="AA225" s="27"/>
      <c r="AB225" s="95"/>
      <c r="AC225" s="27"/>
      <c r="AD225" s="95"/>
      <c r="AE225" s="27"/>
      <c r="AF225" s="95"/>
      <c r="AG225" s="27"/>
      <c r="AH225" s="95"/>
      <c r="AI225" s="27"/>
      <c r="AJ225" s="22">
        <f>F225+H225+J225+L225+N225+P225+R225+T225+V225+X225+Z225+AB225+AD225+AF225+AH225</f>
        <v>95</v>
      </c>
      <c r="AK225" s="23">
        <f>+AJ225/E225</f>
        <v>95</v>
      </c>
      <c r="AL225" s="22">
        <f>IF(F225="",0,$G$180)+IF(H225="",0,$G$180)+IF(J225="",0,$G$180)+IF(L225="",0,$G$180)+IF(N225="",0,$G$180)+IF(P225="",0,$G$180)+IF(R225="",0,$G$180)+IF(T225="",0,$G$180)+IF(V225="",0,$G$180)+IF(X225="",0,$G$180)+IF(Z225="",0,$G$180)+IF(AB225="",0,$G$180)+IF(AD225="",0,$G$180)+IF(AF225="",0,$G$180)+IF(AH225="",0,$G$180)</f>
        <v>18</v>
      </c>
      <c r="AM225" s="23">
        <f>AJ225/AL225</f>
        <v>5.2777777777777777</v>
      </c>
      <c r="AN225" s="54">
        <v>45</v>
      </c>
    </row>
    <row r="226" spans="1:40" ht="15" customHeight="1" x14ac:dyDescent="0.15">
      <c r="A226" s="43" t="s">
        <v>377</v>
      </c>
      <c r="B226" s="43" t="s">
        <v>378</v>
      </c>
      <c r="C226" s="50">
        <f>+G226+I226+K226+M226+O226+Q226+S226+U226+W226+Y226+AA226+AC226+AE226+AG226+AI226</f>
        <v>95</v>
      </c>
      <c r="D226" s="21">
        <f>+C226/E226</f>
        <v>95</v>
      </c>
      <c r="E226" s="20">
        <f>COUNTA(F226,H226,J226,L226,N226,P226,R226,T226,V226,X226,Z226,AB226,AD226,AF226,AH226)</f>
        <v>1</v>
      </c>
      <c r="F226" s="32"/>
      <c r="G226" s="31"/>
      <c r="H226" s="46"/>
      <c r="I226" s="31"/>
      <c r="J226" s="46"/>
      <c r="K226" s="31"/>
      <c r="L226" s="46"/>
      <c r="M226" s="31"/>
      <c r="N226" s="39"/>
      <c r="O226" s="28"/>
      <c r="P226" s="35"/>
      <c r="Q226" s="28"/>
      <c r="R226" s="95">
        <v>95</v>
      </c>
      <c r="S226" s="27">
        <v>95</v>
      </c>
      <c r="T226" s="95"/>
      <c r="U226" s="27"/>
      <c r="V226" s="95"/>
      <c r="W226" s="27"/>
      <c r="X226" s="95"/>
      <c r="Y226" s="27"/>
      <c r="Z226" s="95"/>
      <c r="AA226" s="27"/>
      <c r="AB226" s="95"/>
      <c r="AC226" s="27"/>
      <c r="AD226" s="95"/>
      <c r="AE226" s="27"/>
      <c r="AF226" s="95"/>
      <c r="AG226" s="27"/>
      <c r="AH226" s="95"/>
      <c r="AI226" s="27"/>
      <c r="AJ226" s="22">
        <f>F226+H226+J226+L226+N226+P226+R226+T226+V226+X226+Z226+AB226+AD226+AF226+AH226</f>
        <v>95</v>
      </c>
      <c r="AK226" s="23">
        <f>+AJ226/E226</f>
        <v>95</v>
      </c>
      <c r="AL226" s="22">
        <f>IF(F226="",0,$G$180)+IF(H226="",0,$G$180)+IF(J226="",0,$G$180)+IF(L226="",0,$G$180)+IF(N226="",0,$G$180)+IF(P226="",0,$G$180)+IF(R226="",0,$G$180)+IF(T226="",0,$G$180)+IF(V226="",0,$G$180)+IF(X226="",0,$G$180)+IF(Z226="",0,$G$180)+IF(AB226="",0,$G$180)+IF(AD226="",0,$G$180)+IF(AF226="",0,$G$180)+IF(AH226="",0,$G$180)</f>
        <v>18</v>
      </c>
      <c r="AM226" s="23">
        <f>AJ226/AL226</f>
        <v>5.2777777777777777</v>
      </c>
      <c r="AN226" s="54">
        <v>46</v>
      </c>
    </row>
    <row r="227" spans="1:40" ht="15" customHeight="1" x14ac:dyDescent="0.15">
      <c r="A227" s="6" t="s">
        <v>226</v>
      </c>
      <c r="B227" s="6" t="s">
        <v>227</v>
      </c>
      <c r="C227" s="50">
        <f>+G227+I227+K227+M227+O227+Q227+S227+U227+W227+Y227+AA227+AC227+AE227+AG227+AI227</f>
        <v>587.5</v>
      </c>
      <c r="D227" s="21">
        <f>+C227/E227</f>
        <v>97.916666666666671</v>
      </c>
      <c r="E227" s="20">
        <f>COUNTA(F227,H227,J227,L227,N227,P227,R227,T227,V227,X227,Z227,AB227,AD227,AF227,AH227)</f>
        <v>6</v>
      </c>
      <c r="F227" s="32"/>
      <c r="G227" s="31"/>
      <c r="H227" s="46">
        <v>107</v>
      </c>
      <c r="I227" s="31">
        <v>60</v>
      </c>
      <c r="J227" s="46"/>
      <c r="K227" s="31"/>
      <c r="L227" s="46"/>
      <c r="M227" s="31"/>
      <c r="N227" s="46"/>
      <c r="O227" s="31"/>
      <c r="P227" s="92"/>
      <c r="Q227" s="86"/>
      <c r="R227" s="92">
        <v>100</v>
      </c>
      <c r="S227" s="86">
        <v>90</v>
      </c>
      <c r="T227" s="92">
        <v>89</v>
      </c>
      <c r="U227" s="86">
        <v>145</v>
      </c>
      <c r="V227" s="91">
        <v>93</v>
      </c>
      <c r="W227" s="82">
        <v>70</v>
      </c>
      <c r="X227" s="91"/>
      <c r="Y227" s="82"/>
      <c r="Z227" s="91"/>
      <c r="AA227" s="82"/>
      <c r="AB227" s="91"/>
      <c r="AC227" s="82"/>
      <c r="AD227" s="91"/>
      <c r="AE227" s="82"/>
      <c r="AF227" s="91">
        <v>88</v>
      </c>
      <c r="AG227" s="82">
        <v>117.5</v>
      </c>
      <c r="AH227" s="91">
        <v>97</v>
      </c>
      <c r="AI227" s="82">
        <v>105</v>
      </c>
      <c r="AJ227" s="22">
        <f>F227+H227+J227+L227+N227+P227+R227+T227+V227+X227+Z227+AB227+AD227+AF227+AH227</f>
        <v>574</v>
      </c>
      <c r="AK227" s="23">
        <f>+AJ227/E227</f>
        <v>95.666666666666671</v>
      </c>
      <c r="AL227" s="22">
        <f>IF(F227="",0,$G$180)+IF(H227="",0,$G$180)+IF(J227="",0,$G$180)+IF(L227="",0,$G$180)+IF(N227="",0,$G$180)+IF(P227="",0,$G$180)+IF(R227="",0,$G$180)+IF(T227="",0,$G$180)+IF(V227="",0,$G$180)+IF(X227="",0,$G$180)+IF(Z227="",0,$G$180)+IF(AB227="",0,$G$180)+IF(AD227="",0,$G$180)+IF(AF227="",0,$G$180)+IF(AH227="",0,$G$180)</f>
        <v>108</v>
      </c>
      <c r="AM227" s="23">
        <f>AJ227/AL227</f>
        <v>5.3148148148148149</v>
      </c>
      <c r="AN227" s="54">
        <v>47</v>
      </c>
    </row>
    <row r="228" spans="1:40" ht="15" customHeight="1" x14ac:dyDescent="0.15">
      <c r="A228" s="4" t="s">
        <v>220</v>
      </c>
      <c r="B228" s="4" t="s">
        <v>221</v>
      </c>
      <c r="C228" s="50">
        <f>+G228+I228+K228+M228+O228+Q228+S228+U228+W228+Y228+AA228+AC228+AE228+AG228+AI228</f>
        <v>917.5</v>
      </c>
      <c r="D228" s="21">
        <f>+C228/E228</f>
        <v>101.94444444444444</v>
      </c>
      <c r="E228" s="20">
        <f>COUNTA(F228,H228,J228,L228,N228,P228,R228,T228,V228,X228,Z228,AB228,AD228,AF228,AH228)</f>
        <v>9</v>
      </c>
      <c r="F228" s="39"/>
      <c r="G228" s="31"/>
      <c r="H228" s="46">
        <v>97</v>
      </c>
      <c r="I228" s="31">
        <v>92.5</v>
      </c>
      <c r="J228" s="46"/>
      <c r="K228" s="31"/>
      <c r="L228" s="46"/>
      <c r="M228" s="31"/>
      <c r="N228" s="39">
        <v>91</v>
      </c>
      <c r="O228" s="28">
        <v>122.5</v>
      </c>
      <c r="P228" s="35">
        <v>108</v>
      </c>
      <c r="Q228" s="28">
        <v>55</v>
      </c>
      <c r="R228" s="95"/>
      <c r="S228" s="27"/>
      <c r="T228" s="95"/>
      <c r="U228" s="27"/>
      <c r="V228" s="95">
        <v>91</v>
      </c>
      <c r="W228" s="27">
        <v>87.5</v>
      </c>
      <c r="X228" s="95">
        <v>96</v>
      </c>
      <c r="Y228" s="27">
        <v>110</v>
      </c>
      <c r="Z228" s="95">
        <v>93</v>
      </c>
      <c r="AA228" s="27">
        <v>95</v>
      </c>
      <c r="AB228" s="95">
        <v>95</v>
      </c>
      <c r="AC228" s="27">
        <v>135</v>
      </c>
      <c r="AD228" s="95"/>
      <c r="AE228" s="27"/>
      <c r="AF228" s="95">
        <v>96</v>
      </c>
      <c r="AG228" s="27">
        <v>110</v>
      </c>
      <c r="AH228" s="95">
        <v>95</v>
      </c>
      <c r="AI228" s="27">
        <v>110</v>
      </c>
      <c r="AJ228" s="22">
        <f>F228+H228+J228+L228+N228+P228+R228+T228+V228+X228+Z228+AB228+AD228+AF228+AH228</f>
        <v>862</v>
      </c>
      <c r="AK228" s="23">
        <f>+AJ228/E228</f>
        <v>95.777777777777771</v>
      </c>
      <c r="AL228" s="22">
        <f>IF(F228="",0,$G$180)+IF(H228="",0,$G$180)+IF(J228="",0,$G$180)+IF(L228="",0,$G$180)+IF(N228="",0,$G$180)+IF(P228="",0,$G$180)+IF(R228="",0,$G$180)+IF(T228="",0,$G$180)+IF(V228="",0,$G$180)+IF(X228="",0,$G$180)+IF(Z228="",0,$G$180)+IF(AB228="",0,$G$180)+IF(AD228="",0,$G$180)+IF(AF228="",0,$G$180)+IF(AH228="",0,$G$180)</f>
        <v>162</v>
      </c>
      <c r="AM228" s="23">
        <f>AJ228/AL228</f>
        <v>5.3209876543209873</v>
      </c>
      <c r="AN228" s="54">
        <v>48</v>
      </c>
    </row>
    <row r="229" spans="1:40" ht="15" customHeight="1" x14ac:dyDescent="0.15">
      <c r="A229" s="73" t="s">
        <v>444</v>
      </c>
      <c r="B229" s="73" t="s">
        <v>445</v>
      </c>
      <c r="C229" s="50">
        <f>+G229+I229+K229+M229+O229+Q229+S229+U229+W229+Y229+AA229+AC229+AE229+AG229+AI229</f>
        <v>537.5</v>
      </c>
      <c r="D229" s="21">
        <f>+C229/E229</f>
        <v>107.5</v>
      </c>
      <c r="E229" s="20">
        <f>COUNTA(F229,H229,J229,L229,N229,P229,R229,T229,V229,X229,Z229,AB229,AD229,AF229,AH229)</f>
        <v>5</v>
      </c>
      <c r="F229" s="32"/>
      <c r="G229" s="31"/>
      <c r="H229" s="46"/>
      <c r="I229" s="31"/>
      <c r="J229" s="46"/>
      <c r="K229" s="31"/>
      <c r="L229" s="46"/>
      <c r="M229" s="31"/>
      <c r="N229" s="39"/>
      <c r="O229" s="28"/>
      <c r="P229" s="35"/>
      <c r="Q229" s="28"/>
      <c r="R229" s="95"/>
      <c r="S229" s="27"/>
      <c r="T229" s="95"/>
      <c r="U229" s="27"/>
      <c r="V229" s="95">
        <v>90</v>
      </c>
      <c r="W229" s="27">
        <v>95</v>
      </c>
      <c r="X229" s="95">
        <v>102</v>
      </c>
      <c r="Y229" s="27">
        <v>90</v>
      </c>
      <c r="Z229" s="95"/>
      <c r="AA229" s="27"/>
      <c r="AB229" s="95">
        <v>96</v>
      </c>
      <c r="AC229" s="27">
        <v>130</v>
      </c>
      <c r="AD229" s="95">
        <v>95</v>
      </c>
      <c r="AE229" s="27">
        <v>117.5</v>
      </c>
      <c r="AF229" s="95">
        <v>97</v>
      </c>
      <c r="AG229" s="27">
        <v>105</v>
      </c>
      <c r="AH229" s="95"/>
      <c r="AI229" s="27"/>
      <c r="AJ229" s="22">
        <f>F229+H229+J229+L229+N229+P229+R229+T229+V229+X229+Z229+AB229+AD229+AF229+AH229</f>
        <v>480</v>
      </c>
      <c r="AK229" s="23">
        <f>+AJ229/E229</f>
        <v>96</v>
      </c>
      <c r="AL229" s="22">
        <f>IF(F229="",0,$G$180)+IF(H229="",0,$G$180)+IF(J229="",0,$G$180)+IF(L229="",0,$G$180)+IF(N229="",0,$G$180)+IF(P229="",0,$G$180)+IF(R229="",0,$G$180)+IF(T229="",0,$G$180)+IF(V229="",0,$G$180)+IF(X229="",0,$G$180)+IF(Z229="",0,$G$180)+IF(AB229="",0,$G$180)+IF(AD229="",0,$G$180)+IF(AF229="",0,$G$180)+IF(AH229="",0,$G$180)</f>
        <v>90</v>
      </c>
      <c r="AM229" s="23">
        <f>AJ229/AL229</f>
        <v>5.333333333333333</v>
      </c>
      <c r="AN229" s="54">
        <v>49</v>
      </c>
    </row>
    <row r="230" spans="1:40" ht="15" customHeight="1" x14ac:dyDescent="0.15">
      <c r="A230" s="4" t="s">
        <v>117</v>
      </c>
      <c r="B230" s="4" t="s">
        <v>126</v>
      </c>
      <c r="C230" s="50">
        <f>+G230+I230+K230+M230+O230+Q230+S230+U230+W230+Y230+AA230+AC230+AE230+AG230+AI230</f>
        <v>895</v>
      </c>
      <c r="D230" s="21">
        <f>+C230/E230</f>
        <v>99.444444444444443</v>
      </c>
      <c r="E230" s="20">
        <f>COUNTA(F230,H230,J230,L230,N230,P230,R230,T230,V230,X230,Z230,AB230,AD230,AF230,AH230)</f>
        <v>9</v>
      </c>
      <c r="F230" s="32">
        <v>95</v>
      </c>
      <c r="G230" s="31">
        <v>105</v>
      </c>
      <c r="H230" s="46">
        <v>100</v>
      </c>
      <c r="I230" s="31">
        <v>77.5</v>
      </c>
      <c r="J230" s="46"/>
      <c r="K230" s="31"/>
      <c r="L230" s="46"/>
      <c r="M230" s="31"/>
      <c r="N230" s="46"/>
      <c r="O230" s="31"/>
      <c r="P230" s="46"/>
      <c r="Q230" s="31"/>
      <c r="R230" s="93">
        <v>104</v>
      </c>
      <c r="S230" s="30">
        <v>85</v>
      </c>
      <c r="T230" s="95">
        <v>97</v>
      </c>
      <c r="U230" s="27">
        <v>107.5</v>
      </c>
      <c r="V230" s="95">
        <v>89</v>
      </c>
      <c r="W230" s="27">
        <v>100</v>
      </c>
      <c r="X230" s="95"/>
      <c r="Y230" s="27"/>
      <c r="Z230" s="95">
        <v>96</v>
      </c>
      <c r="AA230" s="27">
        <v>85</v>
      </c>
      <c r="AB230" s="95"/>
      <c r="AC230" s="27"/>
      <c r="AD230" s="95">
        <v>102</v>
      </c>
      <c r="AE230" s="27">
        <v>100</v>
      </c>
      <c r="AF230" s="95">
        <v>86</v>
      </c>
      <c r="AG230" s="27">
        <v>140</v>
      </c>
      <c r="AH230" s="95">
        <v>101</v>
      </c>
      <c r="AI230" s="27">
        <v>95</v>
      </c>
      <c r="AJ230" s="22">
        <f>F230+H230+J230+L230+N230+P230+R230+T230+V230+X230+Z230+AB230+AD230+AF230+AH230</f>
        <v>870</v>
      </c>
      <c r="AK230" s="23">
        <f>+AJ230/E230</f>
        <v>96.666666666666671</v>
      </c>
      <c r="AL230" s="22">
        <f>IF(F230="",0,$G$180)+IF(H230="",0,$G$180)+IF(J230="",0,$G$180)+IF(L230="",0,$G$180)+IF(N230="",0,$G$180)+IF(P230="",0,$G$180)+IF(R230="",0,$G$180)+IF(T230="",0,$G$180)+IF(V230="",0,$G$180)+IF(X230="",0,$G$180)+IF(Z230="",0,$G$180)+IF(AB230="",0,$G$180)+IF(AD230="",0,$G$180)+IF(AF230="",0,$G$180)+IF(AH230="",0,$G$180)</f>
        <v>162</v>
      </c>
      <c r="AM230" s="23">
        <f>AJ230/AL230</f>
        <v>5.3703703703703702</v>
      </c>
      <c r="AN230" s="54">
        <v>50</v>
      </c>
    </row>
    <row r="231" spans="1:40" ht="15" customHeight="1" x14ac:dyDescent="0.15">
      <c r="A231" s="4" t="s">
        <v>218</v>
      </c>
      <c r="B231" s="4" t="s">
        <v>219</v>
      </c>
      <c r="C231" s="50">
        <f>+G231+I231+K231+M231+O231+Q231+S231+U231+W231+Y231+AA231+AC231+AE231+AG231+AI231</f>
        <v>92.5</v>
      </c>
      <c r="D231" s="21">
        <f>+C231/E231</f>
        <v>92.5</v>
      </c>
      <c r="E231" s="20">
        <f>COUNTA(F231,H231,J231,L231,N231,P231,R231,T231,V231,X231,Z231,AB231,AD231,AF231,AH231)</f>
        <v>1</v>
      </c>
      <c r="F231" s="39"/>
      <c r="G231" s="31"/>
      <c r="H231" s="46">
        <v>97</v>
      </c>
      <c r="I231" s="31">
        <v>92.5</v>
      </c>
      <c r="J231" s="46"/>
      <c r="K231" s="31"/>
      <c r="L231" s="46"/>
      <c r="M231" s="31"/>
      <c r="N231" s="46"/>
      <c r="O231" s="31"/>
      <c r="P231" s="46"/>
      <c r="Q231" s="31"/>
      <c r="R231" s="93"/>
      <c r="S231" s="30"/>
      <c r="T231" s="93"/>
      <c r="U231" s="30"/>
      <c r="V231" s="93"/>
      <c r="W231" s="30"/>
      <c r="X231" s="93"/>
      <c r="Y231" s="30"/>
      <c r="Z231" s="93"/>
      <c r="AA231" s="30"/>
      <c r="AB231" s="93"/>
      <c r="AC231" s="30"/>
      <c r="AD231" s="93"/>
      <c r="AE231" s="30"/>
      <c r="AF231" s="93"/>
      <c r="AG231" s="30"/>
      <c r="AH231" s="93"/>
      <c r="AI231" s="30"/>
      <c r="AJ231" s="22">
        <f>F231+H231+J231+L231+N231+P231+R231+T231+V231+X231+Z231+AB231+AD231+AF231+AH231</f>
        <v>97</v>
      </c>
      <c r="AK231" s="23">
        <f>+AJ231/E231</f>
        <v>97</v>
      </c>
      <c r="AL231" s="22">
        <f>IF(F231="",0,$G$180)+IF(H231="",0,$G$180)+IF(J231="",0,$G$180)+IF(L231="",0,$G$180)+IF(N231="",0,$G$180)+IF(P231="",0,$G$180)+IF(R231="",0,$G$180)+IF(T231="",0,$G$180)+IF(V231="",0,$G$180)+IF(X231="",0,$G$180)+IF(Z231="",0,$G$180)+IF(AB231="",0,$G$180)+IF(AD231="",0,$G$180)+IF(AF231="",0,$G$180)+IF(AH231="",0,$G$180)</f>
        <v>18</v>
      </c>
      <c r="AM231" s="23">
        <f>AJ231/AL231</f>
        <v>5.3888888888888893</v>
      </c>
      <c r="AN231" s="54">
        <v>51</v>
      </c>
    </row>
    <row r="232" spans="1:40" ht="15" customHeight="1" x14ac:dyDescent="0.15">
      <c r="A232" s="4" t="s">
        <v>165</v>
      </c>
      <c r="B232" s="4" t="s">
        <v>149</v>
      </c>
      <c r="C232" s="50">
        <f>+G232+I232+K232+M232+O232+Q232+S232+U232+W232+Y232+AA232+AC232+AE232+AG232+AI232</f>
        <v>197.5</v>
      </c>
      <c r="D232" s="21">
        <f>+C232/E232</f>
        <v>98.75</v>
      </c>
      <c r="E232" s="20">
        <f>COUNTA(F232,H232,J232,L232,N232,P232,R232,T232,V232,X232,Z232,AB232,AD232,AF232,AH232)</f>
        <v>2</v>
      </c>
      <c r="F232" s="32">
        <v>102</v>
      </c>
      <c r="G232" s="31">
        <v>90</v>
      </c>
      <c r="H232" s="46">
        <v>93</v>
      </c>
      <c r="I232" s="31">
        <v>107.5</v>
      </c>
      <c r="J232" s="46"/>
      <c r="K232" s="31"/>
      <c r="L232" s="46"/>
      <c r="M232" s="31"/>
      <c r="N232" s="46"/>
      <c r="O232" s="31"/>
      <c r="P232" s="46"/>
      <c r="Q232" s="31"/>
      <c r="R232" s="46"/>
      <c r="S232" s="31"/>
      <c r="T232" s="93"/>
      <c r="U232" s="30"/>
      <c r="V232" s="93"/>
      <c r="W232" s="30"/>
      <c r="X232" s="93"/>
      <c r="Y232" s="30"/>
      <c r="Z232" s="93"/>
      <c r="AA232" s="30"/>
      <c r="AB232" s="93"/>
      <c r="AC232" s="30"/>
      <c r="AD232" s="93"/>
      <c r="AE232" s="30"/>
      <c r="AF232" s="93"/>
      <c r="AG232" s="30"/>
      <c r="AH232" s="93"/>
      <c r="AI232" s="30"/>
      <c r="AJ232" s="22">
        <f>F232+H232+J232+L232+N232+P232+R232+T232+V232+X232+Z232+AB232+AD232+AF232+AH232</f>
        <v>195</v>
      </c>
      <c r="AK232" s="23">
        <f>+AJ232/E232</f>
        <v>97.5</v>
      </c>
      <c r="AL232" s="22">
        <f>IF(F232="",0,$G$180)+IF(H232="",0,$G$180)+IF(J232="",0,$G$180)+IF(L232="",0,$G$180)+IF(N232="",0,$G$180)+IF(P232="",0,$G$180)+IF(R232="",0,$G$180)+IF(T232="",0,$G$180)+IF(V232="",0,$G$180)+IF(X232="",0,$G$180)+IF(Z232="",0,$G$180)+IF(AB232="",0,$G$180)+IF(AD232="",0,$G$180)+IF(AF232="",0,$G$180)+IF(AH232="",0,$G$180)</f>
        <v>36</v>
      </c>
      <c r="AM232" s="23">
        <f>AJ232/AL232</f>
        <v>5.416666666666667</v>
      </c>
      <c r="AN232" s="54">
        <v>52</v>
      </c>
    </row>
    <row r="233" spans="1:40" ht="15" customHeight="1" x14ac:dyDescent="0.15">
      <c r="A233" s="43" t="s">
        <v>552</v>
      </c>
      <c r="B233" s="43" t="s">
        <v>553</v>
      </c>
      <c r="C233" s="50">
        <f>+G233+I233+K233+M233+O233+Q233+S233+U233+W233+Y233+AA233+AC233+AE233+AG233+AI233</f>
        <v>90</v>
      </c>
      <c r="D233" s="21">
        <f>+C233/E233</f>
        <v>90</v>
      </c>
      <c r="E233" s="20">
        <f>COUNTA(F233,H233,J233,L233,N233,P233,R233,T233,V233,X233,Z233,AB233,AD233,AF233,AH233)</f>
        <v>1</v>
      </c>
      <c r="F233" s="32"/>
      <c r="G233" s="31"/>
      <c r="H233" s="46"/>
      <c r="I233" s="31"/>
      <c r="J233" s="46"/>
      <c r="K233" s="31"/>
      <c r="L233" s="46"/>
      <c r="M233" s="31"/>
      <c r="N233" s="39"/>
      <c r="O233" s="28"/>
      <c r="P233" s="35"/>
      <c r="Q233" s="28"/>
      <c r="R233" s="35"/>
      <c r="S233" s="28"/>
      <c r="T233" s="95"/>
      <c r="U233" s="27"/>
      <c r="V233" s="95"/>
      <c r="W233" s="27"/>
      <c r="X233" s="93"/>
      <c r="Y233" s="30"/>
      <c r="Z233" s="93"/>
      <c r="AA233" s="30"/>
      <c r="AB233" s="93"/>
      <c r="AC233" s="30"/>
      <c r="AD233" s="93"/>
      <c r="AE233" s="30"/>
      <c r="AF233" s="93">
        <v>99</v>
      </c>
      <c r="AG233" s="30">
        <v>90</v>
      </c>
      <c r="AH233" s="93"/>
      <c r="AI233" s="30"/>
      <c r="AJ233" s="22">
        <f>F233+H233+J233+L233+N233+P233+R233+T233+V233+X233+Z233+AB233+AD233+AF233+AH233</f>
        <v>99</v>
      </c>
      <c r="AK233" s="23">
        <f>+AJ233/E233</f>
        <v>99</v>
      </c>
      <c r="AL233" s="22">
        <f>IF(F233="",0,$G$180)+IF(H233="",0,$G$180)+IF(J233="",0,$G$180)+IF(L233="",0,$G$180)+IF(N233="",0,$G$180)+IF(P233="",0,$G$180)+IF(R233="",0,$G$180)+IF(T233="",0,$G$180)+IF(V233="",0,$G$180)+IF(X233="",0,$G$180)+IF(Z233="",0,$G$180)+IF(AB233="",0,$G$180)+IF(AD233="",0,$G$180)+IF(AF233="",0,$G$180)+IF(AH233="",0,$G$180)</f>
        <v>18</v>
      </c>
      <c r="AM233" s="23">
        <f>AJ233/AL233</f>
        <v>5.5</v>
      </c>
      <c r="AN233" s="54">
        <v>53</v>
      </c>
    </row>
    <row r="234" spans="1:40" ht="15" customHeight="1" x14ac:dyDescent="0.15">
      <c r="A234" s="190" t="s">
        <v>280</v>
      </c>
      <c r="B234" s="190" t="s">
        <v>485</v>
      </c>
      <c r="C234" s="50">
        <f>+G234+I234+K234+M234+O234+Q234+S234+U234+W234+Y234+AA234+AC234+AE234+AG234+AI234</f>
        <v>202.5</v>
      </c>
      <c r="D234" s="21">
        <f>+C234/E234</f>
        <v>101.25</v>
      </c>
      <c r="E234" s="20">
        <f>COUNTA(F234,H234,J234,L234,N234,P234,R234,T234,V234,X234,Z234,AB234,AD234,AF234,AH234)</f>
        <v>2</v>
      </c>
      <c r="F234" s="32"/>
      <c r="G234" s="31"/>
      <c r="H234" s="46"/>
      <c r="I234" s="31"/>
      <c r="J234" s="46"/>
      <c r="K234" s="31"/>
      <c r="L234" s="46"/>
      <c r="M234" s="31"/>
      <c r="N234" s="39"/>
      <c r="O234" s="28"/>
      <c r="P234" s="35"/>
      <c r="Q234" s="28"/>
      <c r="R234" s="35"/>
      <c r="S234" s="28"/>
      <c r="T234" s="95"/>
      <c r="U234" s="27"/>
      <c r="V234" s="95"/>
      <c r="W234" s="27"/>
      <c r="X234" s="95"/>
      <c r="Y234" s="27"/>
      <c r="Z234" s="95"/>
      <c r="AA234" s="27"/>
      <c r="AB234" s="95"/>
      <c r="AC234" s="27"/>
      <c r="AD234" s="95">
        <v>101</v>
      </c>
      <c r="AE234" s="27">
        <v>105</v>
      </c>
      <c r="AF234" s="95">
        <v>98</v>
      </c>
      <c r="AG234" s="27">
        <v>97.5</v>
      </c>
      <c r="AH234" s="95"/>
      <c r="AI234" s="27"/>
      <c r="AJ234" s="22">
        <f>F234+H234+J234+L234+N234+P234+R234+T234+V234+X234+Z234+AB234+AD234+AF234+AH234</f>
        <v>199</v>
      </c>
      <c r="AK234" s="23">
        <f>+AJ234/E234</f>
        <v>99.5</v>
      </c>
      <c r="AL234" s="22">
        <f>IF(F234="",0,$G$180)+IF(H234="",0,$G$180)+IF(J234="",0,$G$180)+IF(L234="",0,$G$180)+IF(N234="",0,$G$180)+IF(P234="",0,$G$180)+IF(R234="",0,$G$180)+IF(T234="",0,$G$180)+IF(V234="",0,$G$180)+IF(X234="",0,$G$180)+IF(Z234="",0,$G$180)+IF(AB234="",0,$G$180)+IF(AD234="",0,$G$180)+IF(AF234="",0,$G$180)+IF(AH234="",0,$G$180)</f>
        <v>36</v>
      </c>
      <c r="AM234" s="23">
        <f>AJ234/AL234</f>
        <v>5.5277777777777777</v>
      </c>
      <c r="AN234" s="54">
        <v>54</v>
      </c>
    </row>
    <row r="235" spans="1:40" ht="15" customHeight="1" x14ac:dyDescent="0.15">
      <c r="A235" s="253" t="s">
        <v>410</v>
      </c>
      <c r="B235" s="253" t="s">
        <v>411</v>
      </c>
      <c r="C235" s="50">
        <f>+G235+I235+K235+M235+O235+Q235+S235+U235+W235+Y235+AA235+AC235+AE235+AG235+AI235</f>
        <v>92.5</v>
      </c>
      <c r="D235" s="21">
        <f>+C235/E235</f>
        <v>92.5</v>
      </c>
      <c r="E235" s="20">
        <f>COUNTA(F235,H235,J235,L235,N235,P235,R235,T235,V235,X235,Z235,AB235,AD235,AF235,AH235)</f>
        <v>1</v>
      </c>
      <c r="F235" s="127"/>
      <c r="G235" s="145"/>
      <c r="H235" s="146"/>
      <c r="I235" s="145"/>
      <c r="J235" s="146"/>
      <c r="K235" s="145"/>
      <c r="L235" s="146"/>
      <c r="M235" s="145"/>
      <c r="N235" s="144"/>
      <c r="O235" s="163"/>
      <c r="P235" s="162"/>
      <c r="Q235" s="163"/>
      <c r="R235" s="162"/>
      <c r="S235" s="163"/>
      <c r="T235" s="181">
        <v>101</v>
      </c>
      <c r="U235" s="203">
        <v>92.5</v>
      </c>
      <c r="V235" s="35"/>
      <c r="W235" s="28"/>
      <c r="X235" s="95"/>
      <c r="Y235" s="27"/>
      <c r="Z235" s="95"/>
      <c r="AA235" s="27"/>
      <c r="AB235" s="95"/>
      <c r="AC235" s="27"/>
      <c r="AD235" s="95"/>
      <c r="AE235" s="27"/>
      <c r="AF235" s="95"/>
      <c r="AG235" s="27"/>
      <c r="AH235" s="95"/>
      <c r="AI235" s="27"/>
      <c r="AJ235" s="22">
        <f>F235+H235+J235+L235+N235+P235+R235+T235+V235+X235+Z235+AB235+AD235+AF235+AH235</f>
        <v>101</v>
      </c>
      <c r="AK235" s="23">
        <f>+AJ235/E235</f>
        <v>101</v>
      </c>
      <c r="AL235" s="22">
        <f>IF(F235="",0,$G$180)+IF(H235="",0,$G$180)+IF(J235="",0,$G$180)+IF(L235="",0,$G$180)+IF(N235="",0,$G$180)+IF(P235="",0,$G$180)+IF(R235="",0,$G$180)+IF(T235="",0,$G$180)+IF(V235="",0,$G$180)+IF(X235="",0,$G$180)+IF(Z235="",0,$G$180)+IF(AB235="",0,$G$180)+IF(AD235="",0,$G$180)+IF(AF235="",0,$G$180)+IF(AH235="",0,$G$180)</f>
        <v>18</v>
      </c>
      <c r="AM235" s="23">
        <f>AJ235/AL235</f>
        <v>5.6111111111111107</v>
      </c>
      <c r="AN235" s="54">
        <v>55</v>
      </c>
    </row>
    <row r="236" spans="1:40" ht="15" customHeight="1" x14ac:dyDescent="0.15">
      <c r="A236" s="219" t="s">
        <v>479</v>
      </c>
      <c r="B236" s="219" t="s">
        <v>480</v>
      </c>
      <c r="C236" s="50">
        <f>+G236+I236+K236+M236+O236+Q236+S236+U236+W236+Y236+AA236+AC236+AE236+AG236+AI236</f>
        <v>260</v>
      </c>
      <c r="D236" s="21">
        <f>+C236/E236</f>
        <v>86.666666666666671</v>
      </c>
      <c r="E236" s="20">
        <f>COUNTA(F236,H236,J236,L236,N236,P236,R236,T236,V236,X236,Z236,AB236,AD236,AF236,AH236)</f>
        <v>3</v>
      </c>
      <c r="F236" s="132"/>
      <c r="G236" s="141"/>
      <c r="H236" s="135"/>
      <c r="I236" s="141"/>
      <c r="J236" s="135"/>
      <c r="K236" s="141"/>
      <c r="L236" s="135"/>
      <c r="M236" s="141"/>
      <c r="N236" s="148"/>
      <c r="O236" s="167"/>
      <c r="P236" s="166"/>
      <c r="Q236" s="167"/>
      <c r="R236" s="166"/>
      <c r="S236" s="167"/>
      <c r="T236" s="180"/>
      <c r="U236" s="205"/>
      <c r="V236" s="35"/>
      <c r="W236" s="28"/>
      <c r="X236" s="95">
        <v>103</v>
      </c>
      <c r="Y236" s="27">
        <v>85</v>
      </c>
      <c r="Z236" s="95">
        <v>108</v>
      </c>
      <c r="AA236" s="27">
        <v>50</v>
      </c>
      <c r="AB236" s="95"/>
      <c r="AC236" s="27"/>
      <c r="AD236" s="95"/>
      <c r="AE236" s="27"/>
      <c r="AF236" s="95"/>
      <c r="AG236" s="27"/>
      <c r="AH236" s="95">
        <v>92</v>
      </c>
      <c r="AI236" s="27">
        <v>125</v>
      </c>
      <c r="AJ236" s="22">
        <f>F236+H236+J236+L236+N236+P236+R236+T236+V236+X236+Z236+AB236+AD236+AF236+AH236</f>
        <v>303</v>
      </c>
      <c r="AK236" s="23">
        <f>+AJ236/E236</f>
        <v>101</v>
      </c>
      <c r="AL236" s="22">
        <f>IF(F236="",0,$G$180)+IF(H236="",0,$G$180)+IF(J236="",0,$G$180)+IF(L236="",0,$G$180)+IF(N236="",0,$G$180)+IF(P236="",0,$G$180)+IF(R236="",0,$G$180)+IF(T236="",0,$G$180)+IF(V236="",0,$G$180)+IF(X236="",0,$G$180)+IF(Z236="",0,$G$180)+IF(AB236="",0,$G$180)+IF(AD236="",0,$G$180)+IF(AF236="",0,$G$180)+IF(AH236="",0,$G$180)</f>
        <v>54</v>
      </c>
      <c r="AM236" s="23">
        <f>AJ236/AL236</f>
        <v>5.6111111111111107</v>
      </c>
      <c r="AN236" s="54">
        <v>56</v>
      </c>
    </row>
    <row r="237" spans="1:40" ht="15" customHeight="1" x14ac:dyDescent="0.15">
      <c r="A237" s="261" t="s">
        <v>145</v>
      </c>
      <c r="B237" s="261" t="s">
        <v>113</v>
      </c>
      <c r="C237" s="50">
        <f>+G237+I237+K237+M237+O237+Q237+S237+U237+W237+Y237+AA237+AC237+AE237+AG237+AI237</f>
        <v>235</v>
      </c>
      <c r="D237" s="21">
        <f>+C237/E237</f>
        <v>78.333333333333329</v>
      </c>
      <c r="E237" s="20">
        <f>COUNTA(F237,H237,J237,L237,N237,P237,R237,T237,V237,X237,Z237,AB237,AD237,AF237,AH237)</f>
        <v>3</v>
      </c>
      <c r="F237" s="169">
        <v>104</v>
      </c>
      <c r="G237" s="171">
        <v>82.5</v>
      </c>
      <c r="H237" s="172">
        <v>100</v>
      </c>
      <c r="I237" s="171">
        <v>77.5</v>
      </c>
      <c r="J237" s="172"/>
      <c r="K237" s="171"/>
      <c r="L237" s="172"/>
      <c r="M237" s="171"/>
      <c r="N237" s="172"/>
      <c r="O237" s="171"/>
      <c r="P237" s="172">
        <v>100</v>
      </c>
      <c r="Q237" s="171">
        <v>75</v>
      </c>
      <c r="R237" s="172"/>
      <c r="S237" s="176"/>
      <c r="T237" s="46"/>
      <c r="U237" s="31"/>
      <c r="V237" s="93"/>
      <c r="W237" s="30"/>
      <c r="X237" s="93"/>
      <c r="Y237" s="30"/>
      <c r="Z237" s="93"/>
      <c r="AA237" s="30"/>
      <c r="AB237" s="93"/>
      <c r="AC237" s="30"/>
      <c r="AD237" s="93"/>
      <c r="AE237" s="30"/>
      <c r="AF237" s="93"/>
      <c r="AG237" s="30"/>
      <c r="AH237" s="93"/>
      <c r="AI237" s="30"/>
      <c r="AJ237" s="22">
        <f>F237+H237+J237+L237+N237+P237+R237+T237+V237+X237+Z237+AB237+AD237+AF237+AH237</f>
        <v>304</v>
      </c>
      <c r="AK237" s="23">
        <f>+AJ237/E237</f>
        <v>101.33333333333333</v>
      </c>
      <c r="AL237" s="22">
        <f>IF(F237="",0,$G$180)+IF(H237="",0,$G$180)+IF(J237="",0,$G$180)+IF(L237="",0,$G$180)+IF(N237="",0,$G$180)+IF(P237="",0,$G$180)+IF(R237="",0,$G$180)+IF(T237="",0,$G$180)+IF(V237="",0,$G$180)+IF(X237="",0,$G$180)+IF(Z237="",0,$G$180)+IF(AB237="",0,$G$180)+IF(AD237="",0,$G$180)+IF(AF237="",0,$G$180)+IF(AH237="",0,$G$180)</f>
        <v>54</v>
      </c>
      <c r="AM237" s="23">
        <f>AJ237/AL237</f>
        <v>5.6296296296296298</v>
      </c>
      <c r="AN237" s="54">
        <v>57</v>
      </c>
    </row>
    <row r="238" spans="1:40" ht="15" customHeight="1" x14ac:dyDescent="0.15">
      <c r="A238" s="226" t="s">
        <v>222</v>
      </c>
      <c r="B238" s="226" t="s">
        <v>223</v>
      </c>
      <c r="C238" s="50">
        <f>+G238+I238+K238+M238+O238+Q238+S238+U238+W238+Y238+AA238+AC238+AE238+AG238+AI238</f>
        <v>1110</v>
      </c>
      <c r="D238" s="21">
        <f>+C238/E238</f>
        <v>85.384615384615387</v>
      </c>
      <c r="E238" s="20">
        <f>COUNTA(F238,H238,J238,L238,N238,P238,R238,T238,V238,X238,Z238,AB238,AD238,AF238,AH238)</f>
        <v>13</v>
      </c>
      <c r="F238" s="169"/>
      <c r="G238" s="171"/>
      <c r="H238" s="172">
        <v>105</v>
      </c>
      <c r="I238" s="171">
        <v>70</v>
      </c>
      <c r="J238" s="172"/>
      <c r="K238" s="171"/>
      <c r="L238" s="172">
        <v>118</v>
      </c>
      <c r="M238" s="171">
        <v>75</v>
      </c>
      <c r="N238" s="180">
        <v>98</v>
      </c>
      <c r="O238" s="179">
        <v>105</v>
      </c>
      <c r="P238" s="180">
        <v>104</v>
      </c>
      <c r="Q238" s="179">
        <v>70</v>
      </c>
      <c r="R238" s="180">
        <v>105</v>
      </c>
      <c r="S238" s="205">
        <v>80</v>
      </c>
      <c r="T238" s="35">
        <v>104</v>
      </c>
      <c r="U238" s="28">
        <v>82.5</v>
      </c>
      <c r="V238" s="95">
        <v>101</v>
      </c>
      <c r="W238" s="27">
        <v>40</v>
      </c>
      <c r="X238" s="95">
        <v>97</v>
      </c>
      <c r="Y238" s="27">
        <v>105</v>
      </c>
      <c r="Z238" s="95">
        <v>98</v>
      </c>
      <c r="AA238" s="27">
        <v>75</v>
      </c>
      <c r="AB238" s="95">
        <v>103</v>
      </c>
      <c r="AC238" s="27">
        <v>105</v>
      </c>
      <c r="AD238" s="95">
        <v>96</v>
      </c>
      <c r="AE238" s="27">
        <v>110</v>
      </c>
      <c r="AF238" s="95">
        <v>98</v>
      </c>
      <c r="AG238" s="27">
        <v>97.5</v>
      </c>
      <c r="AH238" s="95">
        <v>101</v>
      </c>
      <c r="AI238" s="27">
        <v>95</v>
      </c>
      <c r="AJ238" s="22">
        <f>F238+H238+J238+L238+N238+P238+R238+T238+V238+X238+Z238+AB238+AD238+AF238+AH238</f>
        <v>1328</v>
      </c>
      <c r="AK238" s="23">
        <f>+AJ238/E238</f>
        <v>102.15384615384616</v>
      </c>
      <c r="AL238" s="22">
        <f>IF(F238="",0,$G$180)+IF(H238="",0,$G$180)+IF(J238="",0,$G$180)+IF(L238="",0,$G$180)+IF(N238="",0,$G$180)+IF(P238="",0,$G$180)+IF(R238="",0,$G$180)+IF(T238="",0,$G$180)+IF(V238="",0,$G$180)+IF(X238="",0,$G$180)+IF(Z238="",0,$G$180)+IF(AB238="",0,$G$180)+IF(AD238="",0,$G$180)+IF(AF238="",0,$G$180)+IF(AH238="",0,$G$180)</f>
        <v>234</v>
      </c>
      <c r="AM238" s="23">
        <f>AJ238/AL238</f>
        <v>5.6752136752136755</v>
      </c>
      <c r="AN238" s="54">
        <v>58</v>
      </c>
    </row>
    <row r="239" spans="1:40" ht="15" customHeight="1" x14ac:dyDescent="0.15">
      <c r="A239" s="138" t="s">
        <v>224</v>
      </c>
      <c r="B239" s="138" t="s">
        <v>225</v>
      </c>
      <c r="C239" s="50">
        <f>+G239+I239+K239+M239+O239+Q239+S239+U239+W239+Y239+AA239+AC239+AE239+AG239+AI239</f>
        <v>145</v>
      </c>
      <c r="D239" s="21">
        <f>+C239/E239</f>
        <v>72.5</v>
      </c>
      <c r="E239" s="20">
        <f>COUNTA(F239,H239,J239,L239,N239,P239,R239,T239,V239,X239,Z239,AB239,AD239,AF239,AH239)</f>
        <v>2</v>
      </c>
      <c r="F239" s="132"/>
      <c r="G239" s="141"/>
      <c r="H239" s="135">
        <v>106</v>
      </c>
      <c r="I239" s="141">
        <v>65</v>
      </c>
      <c r="J239" s="135"/>
      <c r="K239" s="141"/>
      <c r="L239" s="135"/>
      <c r="M239" s="141"/>
      <c r="N239" s="135"/>
      <c r="O239" s="141"/>
      <c r="P239" s="135">
        <v>99</v>
      </c>
      <c r="Q239" s="141">
        <v>80</v>
      </c>
      <c r="R239" s="135"/>
      <c r="S239" s="141"/>
      <c r="T239" s="304"/>
      <c r="U239" s="305"/>
      <c r="V239" s="46"/>
      <c r="W239" s="31"/>
      <c r="X239" s="93"/>
      <c r="Y239" s="30"/>
      <c r="Z239" s="93"/>
      <c r="AA239" s="30"/>
      <c r="AB239" s="93"/>
      <c r="AC239" s="30"/>
      <c r="AD239" s="93"/>
      <c r="AE239" s="30"/>
      <c r="AF239" s="93"/>
      <c r="AG239" s="30"/>
      <c r="AH239" s="93"/>
      <c r="AI239" s="30"/>
      <c r="AJ239" s="22">
        <f>F239+H239+J239+L239+N239+P239+R239+T239+V239+X239+Z239+AB239+AD239+AF239+AH239</f>
        <v>205</v>
      </c>
      <c r="AK239" s="23">
        <f>+AJ239/E239</f>
        <v>102.5</v>
      </c>
      <c r="AL239" s="22">
        <f>IF(F239="",0,$G$180)+IF(H239="",0,$G$180)+IF(J239="",0,$G$180)+IF(L239="",0,$G$180)+IF(N239="",0,$G$180)+IF(P239="",0,$G$180)+IF(R239="",0,$G$180)+IF(T239="",0,$G$180)+IF(V239="",0,$G$180)+IF(X239="",0,$G$180)+IF(Z239="",0,$G$180)+IF(AB239="",0,$G$180)+IF(AD239="",0,$G$180)+IF(AF239="",0,$G$180)+IF(AH239="",0,$G$180)</f>
        <v>36</v>
      </c>
      <c r="AM239" s="23">
        <f>AJ239/AL239</f>
        <v>5.6944444444444446</v>
      </c>
      <c r="AN239" s="54">
        <v>59</v>
      </c>
    </row>
    <row r="240" spans="1:40" ht="15" customHeight="1" x14ac:dyDescent="0.15">
      <c r="A240" s="147" t="s">
        <v>291</v>
      </c>
      <c r="B240" s="147" t="s">
        <v>292</v>
      </c>
      <c r="C240" s="50">
        <f>+G240+I240+K240+M240+O240+Q240+S240+U240+W240+Y240+AA240+AC240+AE240+AG240+AI240</f>
        <v>525</v>
      </c>
      <c r="D240" s="21">
        <f>+C240/E240</f>
        <v>87.5</v>
      </c>
      <c r="E240" s="20">
        <f>COUNTA(F240,H240,J240,L240,N240,P240,R240,T240,V240,X240,Z240,AB240,AD240,AF240,AH240)</f>
        <v>6</v>
      </c>
      <c r="F240" s="132"/>
      <c r="G240" s="141"/>
      <c r="H240" s="135"/>
      <c r="I240" s="141"/>
      <c r="J240" s="135"/>
      <c r="K240" s="141"/>
      <c r="L240" s="135">
        <v>116</v>
      </c>
      <c r="M240" s="141">
        <v>80</v>
      </c>
      <c r="N240" s="166">
        <v>100</v>
      </c>
      <c r="O240" s="167">
        <v>100</v>
      </c>
      <c r="P240" s="166">
        <v>96</v>
      </c>
      <c r="Q240" s="167">
        <v>95</v>
      </c>
      <c r="R240" s="166"/>
      <c r="S240" s="167"/>
      <c r="T240" s="166">
        <v>101</v>
      </c>
      <c r="U240" s="167">
        <v>92.5</v>
      </c>
      <c r="V240" s="207">
        <v>100</v>
      </c>
      <c r="W240" s="217">
        <v>45</v>
      </c>
      <c r="X240" s="35"/>
      <c r="Y240" s="28"/>
      <c r="Z240" s="95"/>
      <c r="AA240" s="27"/>
      <c r="AB240" s="95">
        <v>102</v>
      </c>
      <c r="AC240" s="27">
        <v>112.5</v>
      </c>
      <c r="AD240" s="95"/>
      <c r="AE240" s="27"/>
      <c r="AF240" s="95"/>
      <c r="AG240" s="27"/>
      <c r="AH240" s="95"/>
      <c r="AI240" s="27"/>
      <c r="AJ240" s="22">
        <f>F240+H240+J240+L240+N240+P240+R240+T240+V240+X240+Z240+AB240+AD240+AF240+AH240</f>
        <v>615</v>
      </c>
      <c r="AK240" s="23">
        <f>+AJ240/E240</f>
        <v>102.5</v>
      </c>
      <c r="AL240" s="22">
        <f>IF(F240="",0,$G$180)+IF(H240="",0,$G$180)+IF(J240="",0,$G$180)+IF(L240="",0,$G$180)+IF(N240="",0,$G$180)+IF(P240="",0,$G$180)+IF(R240="",0,$G$180)+IF(T240="",0,$G$180)+IF(V240="",0,$G$180)+IF(X240="",0,$G$180)+IF(Z240="",0,$G$180)+IF(AB240="",0,$G$180)+IF(AD240="",0,$G$180)+IF(AF240="",0,$G$180)+IF(AH240="",0,$G$180)</f>
        <v>108</v>
      </c>
      <c r="AM240" s="23">
        <f>AJ240/AL240</f>
        <v>5.6944444444444446</v>
      </c>
      <c r="AN240" s="54">
        <v>60</v>
      </c>
    </row>
    <row r="241" spans="1:40" ht="15" customHeight="1" x14ac:dyDescent="0.15">
      <c r="A241" s="42" t="s">
        <v>398</v>
      </c>
      <c r="B241" s="302" t="s">
        <v>412</v>
      </c>
      <c r="C241" s="50">
        <f>+G241+I241+K241+M241+O241+Q241+S241+U241+W241+Y241+AA241+AC241+AE241+AG241+AI241</f>
        <v>372.5</v>
      </c>
      <c r="D241" s="21">
        <f>+C241/E241</f>
        <v>93.125</v>
      </c>
      <c r="E241" s="20">
        <f>COUNTA(F241,H241,J241,L241,N241,P241,R241,T241,V241,X241,Z241,AB241,AD241,AF241,AH241)</f>
        <v>4</v>
      </c>
      <c r="F241" s="132"/>
      <c r="G241" s="141"/>
      <c r="H241" s="135"/>
      <c r="I241" s="141"/>
      <c r="J241" s="135"/>
      <c r="K241" s="141"/>
      <c r="L241" s="135"/>
      <c r="M241" s="141"/>
      <c r="N241" s="148"/>
      <c r="O241" s="167"/>
      <c r="P241" s="166"/>
      <c r="Q241" s="167"/>
      <c r="R241" s="166"/>
      <c r="S241" s="167"/>
      <c r="T241" s="166">
        <v>104</v>
      </c>
      <c r="U241" s="167">
        <v>82.5</v>
      </c>
      <c r="V241" s="166"/>
      <c r="W241" s="177"/>
      <c r="X241" s="35"/>
      <c r="Y241" s="28"/>
      <c r="Z241" s="95">
        <v>97</v>
      </c>
      <c r="AA241" s="27">
        <v>80</v>
      </c>
      <c r="AB241" s="95"/>
      <c r="AC241" s="27"/>
      <c r="AD241" s="95">
        <v>116</v>
      </c>
      <c r="AE241" s="27">
        <v>95</v>
      </c>
      <c r="AF241" s="95"/>
      <c r="AG241" s="27"/>
      <c r="AH241" s="95">
        <v>94</v>
      </c>
      <c r="AI241" s="27">
        <v>115</v>
      </c>
      <c r="AJ241" s="22">
        <f>F241+H241+J241+L241+N241+P241+R241+T241+V241+X241+Z241+AB241+AD241+AF241+AH241</f>
        <v>411</v>
      </c>
      <c r="AK241" s="23">
        <f>+AJ241/E241</f>
        <v>102.75</v>
      </c>
      <c r="AL241" s="22">
        <f>IF(F241="",0,$G$180)+IF(H241="",0,$G$180)+IF(J241="",0,$G$180)+IF(L241="",0,$G$180)+IF(N241="",0,$G$180)+IF(P241="",0,$G$180)+IF(R241="",0,$G$180)+IF(T241="",0,$G$180)+IF(V241="",0,$G$180)+IF(X241="",0,$G$180)+IF(Z241="",0,$G$180)+IF(AB241="",0,$G$180)+IF(AD241="",0,$G$180)+IF(AF241="",0,$G$180)+IF(AH241="",0,$G$180)</f>
        <v>72</v>
      </c>
      <c r="AM241" s="23">
        <f>AJ241/AL241</f>
        <v>5.708333333333333</v>
      </c>
      <c r="AN241" s="54">
        <v>61</v>
      </c>
    </row>
    <row r="242" spans="1:40" ht="15" customHeight="1" x14ac:dyDescent="0.15">
      <c r="A242" s="232" t="s">
        <v>212</v>
      </c>
      <c r="B242" s="307" t="s">
        <v>213</v>
      </c>
      <c r="C242" s="50">
        <f>+G242+I242+K242+M242+O242+Q242+S242+U242+W242+Y242+AA242+AC242+AE242+AG242+AI242</f>
        <v>85</v>
      </c>
      <c r="D242" s="21">
        <f>+C242/E242</f>
        <v>85</v>
      </c>
      <c r="E242" s="20">
        <f>COUNTA(F242,H242,J242,L242,N242,P242,R242,T242,V242,X242,Z242,AB242,AD242,AF242,AH242)</f>
        <v>1</v>
      </c>
      <c r="F242" s="169"/>
      <c r="G242" s="171"/>
      <c r="H242" s="172"/>
      <c r="I242" s="171"/>
      <c r="J242" s="172"/>
      <c r="K242" s="171"/>
      <c r="L242" s="172"/>
      <c r="M242" s="171"/>
      <c r="N242" s="204"/>
      <c r="O242" s="179"/>
      <c r="P242" s="180"/>
      <c r="Q242" s="179"/>
      <c r="R242" s="180"/>
      <c r="S242" s="179"/>
      <c r="T242" s="180"/>
      <c r="U242" s="179"/>
      <c r="V242" s="180"/>
      <c r="W242" s="205"/>
      <c r="X242" s="35"/>
      <c r="Y242" s="28"/>
      <c r="Z242" s="95"/>
      <c r="AA242" s="27"/>
      <c r="AB242" s="95"/>
      <c r="AC242" s="27"/>
      <c r="AD242" s="95"/>
      <c r="AE242" s="27"/>
      <c r="AF242" s="95"/>
      <c r="AG242" s="27"/>
      <c r="AH242" s="95">
        <v>103</v>
      </c>
      <c r="AI242" s="27">
        <v>85</v>
      </c>
      <c r="AJ242" s="22">
        <f>F242+H242+J242+L242+N242+P242+R242+T242+V242+X242+Z242+AB242+AD242+AF242+AH242</f>
        <v>103</v>
      </c>
      <c r="AK242" s="23">
        <f>+AJ242/E242</f>
        <v>103</v>
      </c>
      <c r="AL242" s="22">
        <f>IF(F242="",0,$G$180)+IF(H242="",0,$G$180)+IF(J242="",0,$G$180)+IF(L242="",0,$G$180)+IF(N242="",0,$G$180)+IF(P242="",0,$G$180)+IF(R242="",0,$G$180)+IF(T242="",0,$G$180)+IF(V242="",0,$G$180)+IF(X242="",0,$G$180)+IF(Z242="",0,$G$180)+IF(AB242="",0,$G$180)+IF(AD242="",0,$G$180)+IF(AF242="",0,$G$180)+IF(AH242="",0,$G$180)</f>
        <v>18</v>
      </c>
      <c r="AM242" s="23">
        <f>AJ242/AL242</f>
        <v>5.7222222222222223</v>
      </c>
      <c r="AN242" s="54">
        <v>62</v>
      </c>
    </row>
    <row r="243" spans="1:40" ht="15" customHeight="1" x14ac:dyDescent="0.15">
      <c r="A243" s="43" t="s">
        <v>318</v>
      </c>
      <c r="B243" s="43" t="s">
        <v>319</v>
      </c>
      <c r="C243" s="50">
        <f>+G243+I243+K243+M243+O243+Q243+S243+U243+W243+Y243+AA243+AC243+AE243+AG243+AI243</f>
        <v>95</v>
      </c>
      <c r="D243" s="21">
        <f>+C243/E243</f>
        <v>95</v>
      </c>
      <c r="E243" s="20">
        <f>COUNTA(F243,H243,J243,L243,N243,P243,R243,T243,V243,X243,Z243,AB243,AD243,AF243,AH243)</f>
        <v>1</v>
      </c>
      <c r="F243" s="32"/>
      <c r="G243" s="31"/>
      <c r="H243" s="46"/>
      <c r="I243" s="31"/>
      <c r="J243" s="46"/>
      <c r="K243" s="31"/>
      <c r="L243" s="46"/>
      <c r="M243" s="31"/>
      <c r="N243" s="39">
        <v>103</v>
      </c>
      <c r="O243" s="28">
        <v>95</v>
      </c>
      <c r="P243" s="35"/>
      <c r="Q243" s="28"/>
      <c r="R243" s="35"/>
      <c r="S243" s="28"/>
      <c r="T243" s="35"/>
      <c r="U243" s="28"/>
      <c r="V243" s="35"/>
      <c r="W243" s="178"/>
      <c r="X243" s="35"/>
      <c r="Y243" s="28"/>
      <c r="Z243" s="95"/>
      <c r="AA243" s="27"/>
      <c r="AB243" s="95"/>
      <c r="AC243" s="27"/>
      <c r="AD243" s="95"/>
      <c r="AE243" s="27"/>
      <c r="AF243" s="95"/>
      <c r="AG243" s="27"/>
      <c r="AH243" s="95"/>
      <c r="AI243" s="27"/>
      <c r="AJ243" s="22">
        <f>F243+H243+J243+L243+N243+P243+R243+T243+V243+X243+Z243+AB243+AD243+AF243+AH243</f>
        <v>103</v>
      </c>
      <c r="AK243" s="23">
        <f>+AJ243/E243</f>
        <v>103</v>
      </c>
      <c r="AL243" s="22">
        <f>IF(F243="",0,$G$180)+IF(H243="",0,$G$180)+IF(J243="",0,$G$180)+IF(L243="",0,$G$180)+IF(N243="",0,$G$180)+IF(P243="",0,$G$180)+IF(R243="",0,$G$180)+IF(T243="",0,$G$180)+IF(V243="",0,$G$180)+IF(X243="",0,$G$180)+IF(Z243="",0,$G$180)+IF(AB243="",0,$G$180)+IF(AD243="",0,$G$180)+IF(AF243="",0,$G$180)+IF(AH243="",0,$G$180)</f>
        <v>18</v>
      </c>
      <c r="AM243" s="23">
        <f>AJ243/AL243</f>
        <v>5.7222222222222223</v>
      </c>
      <c r="AN243" s="54">
        <v>63</v>
      </c>
    </row>
    <row r="244" spans="1:40" ht="15" customHeight="1" x14ac:dyDescent="0.15">
      <c r="A244" s="43" t="s">
        <v>289</v>
      </c>
      <c r="B244" s="43" t="s">
        <v>290</v>
      </c>
      <c r="C244" s="50">
        <f>+G244+I244+K244+M244+O244+Q244+S244+U244+W244+Y244+AA244+AC244+AE244+AG244+AI244</f>
        <v>292.5</v>
      </c>
      <c r="D244" s="21">
        <f>+C244/E244</f>
        <v>97.5</v>
      </c>
      <c r="E244" s="20">
        <f>COUNTA(F244,H244,J244,L244,N244,P244,R244,T244,V244,X244,Z244,AB244,AD244,AF244,AH244)</f>
        <v>3</v>
      </c>
      <c r="F244" s="32"/>
      <c r="G244" s="31"/>
      <c r="H244" s="46"/>
      <c r="I244" s="31"/>
      <c r="J244" s="46"/>
      <c r="K244" s="31"/>
      <c r="L244" s="46">
        <v>111</v>
      </c>
      <c r="M244" s="31">
        <v>85</v>
      </c>
      <c r="N244" s="46"/>
      <c r="O244" s="31"/>
      <c r="P244" s="46">
        <v>97</v>
      </c>
      <c r="Q244" s="31">
        <v>87.5</v>
      </c>
      <c r="R244" s="46"/>
      <c r="S244" s="31"/>
      <c r="T244" s="46"/>
      <c r="U244" s="31"/>
      <c r="V244" s="46"/>
      <c r="W244" s="31"/>
      <c r="X244" s="93"/>
      <c r="Y244" s="30"/>
      <c r="Z244" s="93"/>
      <c r="AA244" s="30"/>
      <c r="AB244" s="93">
        <v>101</v>
      </c>
      <c r="AC244" s="30">
        <v>120</v>
      </c>
      <c r="AD244" s="93"/>
      <c r="AE244" s="30"/>
      <c r="AF244" s="93"/>
      <c r="AG244" s="30"/>
      <c r="AH244" s="93"/>
      <c r="AI244" s="30"/>
      <c r="AJ244" s="22">
        <f>F244+H244+J244+L244+N244+P244+R244+T244+V244+X244+Z244+AB244+AD244+AF244+AH244</f>
        <v>309</v>
      </c>
      <c r="AK244" s="23">
        <f>+AJ244/E244</f>
        <v>103</v>
      </c>
      <c r="AL244" s="22">
        <f>IF(F244="",0,$G$180)+IF(H244="",0,$G$180)+IF(J244="",0,$G$180)+IF(L244="",0,$G$180)+IF(N244="",0,$G$180)+IF(P244="",0,$G$180)+IF(R244="",0,$G$180)+IF(T244="",0,$G$180)+IF(V244="",0,$G$180)+IF(X244="",0,$G$180)+IF(Z244="",0,$G$180)+IF(AB244="",0,$G$180)+IF(AD244="",0,$G$180)+IF(AF244="",0,$G$180)+IF(AH244="",0,$G$180)</f>
        <v>54</v>
      </c>
      <c r="AM244" s="23">
        <f>AJ244/AL244</f>
        <v>5.7222222222222223</v>
      </c>
      <c r="AN244" s="54">
        <v>64</v>
      </c>
    </row>
    <row r="245" spans="1:40" ht="15" customHeight="1" x14ac:dyDescent="0.15">
      <c r="A245" s="3" t="s">
        <v>185</v>
      </c>
      <c r="B245" s="3" t="s">
        <v>194</v>
      </c>
      <c r="C245" s="50">
        <f>+G245+I245+K245+M245+O245+Q245+S245+U245+W245+Y245+AA245+AC245+AE245+AG245+AI245</f>
        <v>537.5</v>
      </c>
      <c r="D245" s="21">
        <f>+C245/E245</f>
        <v>89.583333333333329</v>
      </c>
      <c r="E245" s="20">
        <f>COUNTA(F245,H245,J245,L245,N245,P245,R245,T245,V245,X245,Z245,AB245,AD245,AF245,AH245)</f>
        <v>6</v>
      </c>
      <c r="F245" s="32"/>
      <c r="G245" s="31"/>
      <c r="H245" s="46"/>
      <c r="I245" s="31"/>
      <c r="J245" s="46">
        <v>109</v>
      </c>
      <c r="K245" s="31">
        <v>145</v>
      </c>
      <c r="L245" s="46">
        <v>105</v>
      </c>
      <c r="M245" s="31">
        <v>90</v>
      </c>
      <c r="N245" s="35">
        <v>96</v>
      </c>
      <c r="O245" s="28">
        <v>110</v>
      </c>
      <c r="P245" s="35">
        <v>107</v>
      </c>
      <c r="Q245" s="28">
        <v>60</v>
      </c>
      <c r="R245" s="35"/>
      <c r="S245" s="28"/>
      <c r="T245" s="35">
        <v>97</v>
      </c>
      <c r="U245" s="28">
        <v>107.5</v>
      </c>
      <c r="V245" s="35">
        <v>104</v>
      </c>
      <c r="W245" s="28">
        <v>25</v>
      </c>
      <c r="X245" s="95"/>
      <c r="Y245" s="27"/>
      <c r="Z245" s="95"/>
      <c r="AA245" s="27"/>
      <c r="AB245" s="95"/>
      <c r="AC245" s="27"/>
      <c r="AD245" s="95"/>
      <c r="AE245" s="27"/>
      <c r="AF245" s="95"/>
      <c r="AG245" s="27"/>
      <c r="AH245" s="95"/>
      <c r="AI245" s="27"/>
      <c r="AJ245" s="22">
        <f>F245+H245+J245+L245+N245+P245+R245+T245+V245+X245+Z245+AB245+AD245+AF245+AH245</f>
        <v>618</v>
      </c>
      <c r="AK245" s="23">
        <f>+AJ245/E245</f>
        <v>103</v>
      </c>
      <c r="AL245" s="22">
        <f>IF(F245="",0,$G$180)+IF(H245="",0,$G$180)+IF(J245="",0,$G$180)+IF(L245="",0,$G$180)+IF(N245="",0,$G$180)+IF(P245="",0,$G$180)+IF(R245="",0,$G$180)+IF(T245="",0,$G$180)+IF(V245="",0,$G$180)+IF(X245="",0,$G$180)+IF(Z245="",0,$G$180)+IF(AB245="",0,$G$180)+IF(AD245="",0,$G$180)+IF(AF245="",0,$G$180)+IF(AH245="",0,$G$180)</f>
        <v>108</v>
      </c>
      <c r="AM245" s="23">
        <f>AJ245/AL245</f>
        <v>5.7222222222222223</v>
      </c>
      <c r="AN245" s="54">
        <v>65</v>
      </c>
    </row>
    <row r="246" spans="1:40" ht="15" customHeight="1" x14ac:dyDescent="0.15">
      <c r="A246" s="3" t="s">
        <v>193</v>
      </c>
      <c r="B246" s="3" t="s">
        <v>32</v>
      </c>
      <c r="C246" s="50">
        <f>+G246+I246+K246+M246+O246+Q246+S246+U246+W246+Y246+AA246+AC246+AE246+AG246+AI246</f>
        <v>75</v>
      </c>
      <c r="D246" s="21">
        <f>+C246/E246</f>
        <v>75</v>
      </c>
      <c r="E246" s="20">
        <f>COUNTA(F246,H246,J246,L246,N246,P246,R246,T246,V246,X246,Z246,AB246,AD246,AF246,AH246)</f>
        <v>1</v>
      </c>
      <c r="F246" s="39">
        <v>106</v>
      </c>
      <c r="G246" s="31">
        <v>75</v>
      </c>
      <c r="H246" s="46"/>
      <c r="I246" s="31"/>
      <c r="J246" s="46"/>
      <c r="K246" s="31"/>
      <c r="L246" s="46"/>
      <c r="M246" s="31"/>
      <c r="N246" s="46"/>
      <c r="O246" s="31"/>
      <c r="P246" s="46"/>
      <c r="Q246" s="31"/>
      <c r="R246" s="46"/>
      <c r="S246" s="31"/>
      <c r="T246" s="46"/>
      <c r="U246" s="31"/>
      <c r="V246" s="46"/>
      <c r="W246" s="31"/>
      <c r="X246" s="93"/>
      <c r="Y246" s="30"/>
      <c r="Z246" s="93"/>
      <c r="AA246" s="30"/>
      <c r="AB246" s="93"/>
      <c r="AC246" s="30"/>
      <c r="AD246" s="93"/>
      <c r="AE246" s="30"/>
      <c r="AF246" s="93"/>
      <c r="AG246" s="30"/>
      <c r="AH246" s="93"/>
      <c r="AI246" s="30"/>
      <c r="AJ246" s="22">
        <f>F246+H246+J246+L246+N246+P246+R246+T246+V246+X246+Z246+AB246+AD246+AF246+AH246</f>
        <v>106</v>
      </c>
      <c r="AK246" s="23">
        <f>+AJ246/E246</f>
        <v>106</v>
      </c>
      <c r="AL246" s="22">
        <f>IF(F246="",0,$G$180)+IF(H246="",0,$G$180)+IF(J246="",0,$G$180)+IF(L246="",0,$G$180)+IF(N246="",0,$G$180)+IF(P246="",0,$G$180)+IF(R246="",0,$G$180)+IF(T246="",0,$G$180)+IF(V246="",0,$G$180)+IF(X246="",0,$G$180)+IF(Z246="",0,$G$180)+IF(AB246="",0,$G$180)+IF(AD246="",0,$G$180)+IF(AF246="",0,$G$180)+IF(AH246="",0,$G$180)</f>
        <v>18</v>
      </c>
      <c r="AM246" s="23">
        <f>AJ246/AL246</f>
        <v>5.8888888888888893</v>
      </c>
      <c r="AN246" s="54">
        <v>66</v>
      </c>
    </row>
    <row r="247" spans="1:40" ht="15" customHeight="1" x14ac:dyDescent="0.15">
      <c r="A247" s="237" t="s">
        <v>187</v>
      </c>
      <c r="B247" s="237" t="s">
        <v>413</v>
      </c>
      <c r="C247" s="50">
        <f>+G247+I247+K247+M247+O247+Q247+S247+U247+W247+Y247+AA247+AC247+AE247+AG247+AI247</f>
        <v>105</v>
      </c>
      <c r="D247" s="21">
        <f>+C247/E247</f>
        <v>52.5</v>
      </c>
      <c r="E247" s="20">
        <f>COUNTA(F247,H247,J247,L247,N247,P247,R247,T247,V247,X247,Z247,AB247,AD247,AF247,AH247)</f>
        <v>2</v>
      </c>
      <c r="F247" s="32"/>
      <c r="G247" s="31"/>
      <c r="H247" s="46"/>
      <c r="I247" s="31"/>
      <c r="J247" s="46"/>
      <c r="K247" s="31"/>
      <c r="L247" s="46"/>
      <c r="M247" s="31"/>
      <c r="N247" s="39"/>
      <c r="O247" s="28"/>
      <c r="P247" s="35"/>
      <c r="Q247" s="28"/>
      <c r="R247" s="35"/>
      <c r="S247" s="28"/>
      <c r="T247" s="35">
        <v>110</v>
      </c>
      <c r="U247" s="28">
        <v>72.5</v>
      </c>
      <c r="V247" s="95">
        <v>102</v>
      </c>
      <c r="W247" s="27">
        <v>32.5</v>
      </c>
      <c r="X247" s="95"/>
      <c r="Y247" s="27"/>
      <c r="Z247" s="95"/>
      <c r="AA247" s="27"/>
      <c r="AB247" s="95"/>
      <c r="AC247" s="27"/>
      <c r="AD247" s="95"/>
      <c r="AE247" s="27"/>
      <c r="AF247" s="95"/>
      <c r="AG247" s="27"/>
      <c r="AH247" s="95"/>
      <c r="AI247" s="27"/>
      <c r="AJ247" s="22">
        <f>F247+H247+J247+L247+N247+P247+R247+T247+V247+X247+Z247+AB247+AD247+AF247+AH247</f>
        <v>212</v>
      </c>
      <c r="AK247" s="23">
        <f>+AJ247/E247</f>
        <v>106</v>
      </c>
      <c r="AL247" s="22">
        <f>IF(F247="",0,$G$180)+IF(H247="",0,$G$180)+IF(J247="",0,$G$180)+IF(L247="",0,$G$180)+IF(N247="",0,$G$180)+IF(P247="",0,$G$180)+IF(R247="",0,$G$180)+IF(T247="",0,$G$180)+IF(V247="",0,$G$180)+IF(X247="",0,$G$180)+IF(Z247="",0,$G$180)+IF(AB247="",0,$G$180)+IF(AD247="",0,$G$180)+IF(AF247="",0,$G$180)+IF(AH247="",0,$G$180)</f>
        <v>36</v>
      </c>
      <c r="AM247" s="23">
        <f>AJ247/AL247</f>
        <v>5.8888888888888893</v>
      </c>
      <c r="AN247" s="54">
        <v>67</v>
      </c>
    </row>
    <row r="248" spans="1:40" ht="15" customHeight="1" x14ac:dyDescent="0.15">
      <c r="A248" s="190" t="s">
        <v>518</v>
      </c>
      <c r="B248" s="190" t="s">
        <v>519</v>
      </c>
      <c r="C248" s="50">
        <f>+G248+I248+K248+M248+O248+Q248+S248+U248+W248+Y248+AA248+AC248+AE248+AG248+AI248</f>
        <v>100</v>
      </c>
      <c r="D248" s="21">
        <f>+C248/E248</f>
        <v>100</v>
      </c>
      <c r="E248" s="20">
        <f>COUNTA(F248,H248,J248,L248,N248,P248,R248,T248,V248,X248,Z248,AB248,AD248,AF248,AH248)</f>
        <v>1</v>
      </c>
      <c r="F248" s="39"/>
      <c r="G248" s="31"/>
      <c r="H248" s="46"/>
      <c r="I248" s="31"/>
      <c r="J248" s="46"/>
      <c r="K248" s="31"/>
      <c r="L248" s="46"/>
      <c r="M248" s="31"/>
      <c r="N248" s="46"/>
      <c r="O248" s="31"/>
      <c r="P248" s="46"/>
      <c r="Q248" s="31"/>
      <c r="R248" s="46"/>
      <c r="S248" s="31"/>
      <c r="T248" s="46"/>
      <c r="U248" s="31"/>
      <c r="V248" s="93"/>
      <c r="W248" s="30"/>
      <c r="X248" s="93"/>
      <c r="Y248" s="30"/>
      <c r="Z248" s="93"/>
      <c r="AA248" s="30"/>
      <c r="AB248" s="93">
        <v>108</v>
      </c>
      <c r="AC248" s="30">
        <v>100</v>
      </c>
      <c r="AD248" s="93"/>
      <c r="AE248" s="30"/>
      <c r="AF248" s="93"/>
      <c r="AG248" s="30"/>
      <c r="AH248" s="93"/>
      <c r="AI248" s="30"/>
      <c r="AJ248" s="22">
        <f>F248+H248+J248+L248+N248+P248+R248+T248+V248+X248+Z248+AB248+AD248+AF248+AH248</f>
        <v>108</v>
      </c>
      <c r="AK248" s="23">
        <f>+AJ248/E248</f>
        <v>108</v>
      </c>
      <c r="AL248" s="22">
        <f>IF(F248="",0,$G$180)+IF(H248="",0,$G$180)+IF(J248="",0,$G$180)+IF(L248="",0,$G$180)+IF(N248="",0,$G$180)+IF(P248="",0,$G$180)+IF(R248="",0,$G$180)+IF(T248="",0,$G$180)+IF(V248="",0,$G$180)+IF(X248="",0,$G$180)+IF(Z248="",0,$G$180)+IF(AB248="",0,$G$180)+IF(AD248="",0,$G$180)+IF(AF248="",0,$G$180)+IF(AH248="",0,$G$180)</f>
        <v>18</v>
      </c>
      <c r="AM248" s="23">
        <f>AJ248/AL248</f>
        <v>6</v>
      </c>
      <c r="AN248" s="54">
        <v>68</v>
      </c>
    </row>
    <row r="249" spans="1:40" ht="15" customHeight="1" x14ac:dyDescent="0.15">
      <c r="A249" s="222" t="s">
        <v>579</v>
      </c>
      <c r="B249" s="222" t="s">
        <v>580</v>
      </c>
      <c r="C249" s="50">
        <f>+G249+I249+K249+M249+O249+Q249+S249+U249+W249+Y249+AA249+AC249+AE249+AG249+AI249</f>
        <v>80</v>
      </c>
      <c r="D249" s="21">
        <f>+C249/E249</f>
        <v>80</v>
      </c>
      <c r="E249" s="20">
        <f>COUNTA(F249,H249,J249,L249,N249,P249,R249,T249,V249,X249,Z249,AB249,AD249,AF249,AH249)</f>
        <v>1</v>
      </c>
      <c r="F249" s="32"/>
      <c r="G249" s="31"/>
      <c r="H249" s="46"/>
      <c r="I249" s="31"/>
      <c r="J249" s="46"/>
      <c r="K249" s="31"/>
      <c r="L249" s="46"/>
      <c r="M249" s="31"/>
      <c r="N249" s="39"/>
      <c r="O249" s="28"/>
      <c r="P249" s="35"/>
      <c r="Q249" s="28"/>
      <c r="R249" s="35"/>
      <c r="S249" s="28"/>
      <c r="T249" s="35"/>
      <c r="U249" s="28"/>
      <c r="V249" s="95"/>
      <c r="W249" s="27"/>
      <c r="X249" s="95"/>
      <c r="Y249" s="27"/>
      <c r="Z249" s="95"/>
      <c r="AA249" s="27"/>
      <c r="AB249" s="95"/>
      <c r="AC249" s="27"/>
      <c r="AD249" s="95"/>
      <c r="AE249" s="27"/>
      <c r="AF249" s="95"/>
      <c r="AG249" s="27"/>
      <c r="AH249" s="95">
        <v>111</v>
      </c>
      <c r="AI249" s="27">
        <v>80</v>
      </c>
      <c r="AJ249" s="22">
        <f>F249+H249+J249+L249+N249+P249+R249+T249+V249+X249+Z249+AB249+AD249+AF249+AH249</f>
        <v>111</v>
      </c>
      <c r="AK249" s="23">
        <f>+AJ249/E249</f>
        <v>111</v>
      </c>
      <c r="AL249" s="22">
        <f>IF(F249="",0,$G$180)+IF(H249="",0,$G$180)+IF(J249="",0,$G$180)+IF(L249="",0,$G$180)+IF(N249="",0,$G$180)+IF(P249="",0,$G$180)+IF(R249="",0,$G$180)+IF(T249="",0,$G$180)+IF(V249="",0,$G$180)+IF(X249="",0,$G$180)+IF(Z249="",0,$G$180)+IF(AB249="",0,$G$180)+IF(AD249="",0,$G$180)+IF(AF249="",0,$G$180)+IF(AH249="",0,$G$180)</f>
        <v>18</v>
      </c>
      <c r="AM249" s="23">
        <f>AJ249/AL249</f>
        <v>6.166666666666667</v>
      </c>
      <c r="AN249" s="54">
        <v>69</v>
      </c>
    </row>
    <row r="250" spans="1:40" ht="15" customHeight="1" x14ac:dyDescent="0.15">
      <c r="A250" s="4" t="s">
        <v>166</v>
      </c>
      <c r="B250" s="4" t="s">
        <v>89</v>
      </c>
      <c r="C250" s="50">
        <f>+G250+I250+K250+M250+O250+Q250+S250+U250+W250+Y250+AA250+AC250+AE250+AG250+AI250</f>
        <v>325</v>
      </c>
      <c r="D250" s="21">
        <f>+C250/E250</f>
        <v>65</v>
      </c>
      <c r="E250" s="20">
        <f>COUNTA(F250,H250,J250,L250,N250,P250,R250,T250,V250,X250,Z250,AB250,AD250,AF250,AH250)</f>
        <v>5</v>
      </c>
      <c r="F250" s="32">
        <v>129</v>
      </c>
      <c r="G250" s="31">
        <v>65</v>
      </c>
      <c r="H250" s="46"/>
      <c r="I250" s="31"/>
      <c r="J250" s="46"/>
      <c r="K250" s="31"/>
      <c r="L250" s="46"/>
      <c r="M250" s="31"/>
      <c r="N250" s="35">
        <v>108</v>
      </c>
      <c r="O250" s="28">
        <v>90</v>
      </c>
      <c r="P250" s="35">
        <v>106</v>
      </c>
      <c r="Q250" s="28">
        <v>65</v>
      </c>
      <c r="R250" s="35"/>
      <c r="S250" s="28"/>
      <c r="T250" s="35">
        <v>110</v>
      </c>
      <c r="U250" s="28">
        <v>72.5</v>
      </c>
      <c r="V250" s="95">
        <v>102</v>
      </c>
      <c r="W250" s="27">
        <v>32.5</v>
      </c>
      <c r="X250" s="95"/>
      <c r="Y250" s="27"/>
      <c r="Z250" s="95"/>
      <c r="AA250" s="27"/>
      <c r="AB250" s="95"/>
      <c r="AC250" s="27"/>
      <c r="AD250" s="95"/>
      <c r="AE250" s="27"/>
      <c r="AF250" s="95"/>
      <c r="AG250" s="27"/>
      <c r="AH250" s="95"/>
      <c r="AI250" s="27"/>
      <c r="AJ250" s="22">
        <f>F250+H250+J250+L250+N250+P250+R250+T250+V250+X250+Z250+AB250+AD250+AF250+AH250</f>
        <v>555</v>
      </c>
      <c r="AK250" s="23">
        <f>+AJ250/E250</f>
        <v>111</v>
      </c>
      <c r="AL250" s="22">
        <f>IF(F250="",0,$G$180)+IF(H250="",0,$G$180)+IF(J250="",0,$G$180)+IF(L250="",0,$G$180)+IF(N250="",0,$G$180)+IF(P250="",0,$G$180)+IF(R250="",0,$G$180)+IF(T250="",0,$G$180)+IF(V250="",0,$G$180)+IF(X250="",0,$G$180)+IF(Z250="",0,$G$180)+IF(AB250="",0,$G$180)+IF(AD250="",0,$G$180)+IF(AF250="",0,$G$180)+IF(AH250="",0,$G$180)</f>
        <v>90</v>
      </c>
      <c r="AM250" s="23">
        <f>AJ250/AL250</f>
        <v>6.166666666666667</v>
      </c>
      <c r="AN250" s="54">
        <v>70</v>
      </c>
    </row>
    <row r="251" spans="1:40" ht="15" customHeight="1" x14ac:dyDescent="0.15">
      <c r="A251" s="43" t="s">
        <v>357</v>
      </c>
      <c r="B251" s="43" t="s">
        <v>358</v>
      </c>
      <c r="C251" s="50">
        <f>+G251+I251+K251+M251+O251+Q251+S251+U251+W251+Y251+AA251+AC251+AE251+AG251+AI251</f>
        <v>285</v>
      </c>
      <c r="D251" s="21">
        <f>+C251/E251</f>
        <v>71.25</v>
      </c>
      <c r="E251" s="20">
        <f>COUNTA(F251,H251,J251,L251,N251,P251,R251,T251,V251,X251,Z251,AB251,AD251,AF251,AH251)</f>
        <v>4</v>
      </c>
      <c r="F251" s="32"/>
      <c r="G251" s="31"/>
      <c r="H251" s="46"/>
      <c r="I251" s="31"/>
      <c r="J251" s="46"/>
      <c r="K251" s="31"/>
      <c r="L251" s="46"/>
      <c r="M251" s="31"/>
      <c r="N251" s="39"/>
      <c r="O251" s="28"/>
      <c r="P251" s="35">
        <v>120</v>
      </c>
      <c r="Q251" s="28">
        <v>50</v>
      </c>
      <c r="R251" s="35"/>
      <c r="S251" s="28"/>
      <c r="T251" s="35">
        <v>114</v>
      </c>
      <c r="U251" s="28">
        <v>60</v>
      </c>
      <c r="V251" s="95"/>
      <c r="W251" s="27"/>
      <c r="X251" s="95">
        <v>111</v>
      </c>
      <c r="Y251" s="27">
        <v>80</v>
      </c>
      <c r="Z251" s="95"/>
      <c r="AA251" s="27"/>
      <c r="AB251" s="95"/>
      <c r="AC251" s="27"/>
      <c r="AD251" s="95"/>
      <c r="AE251" s="27"/>
      <c r="AF251" s="95"/>
      <c r="AG251" s="27"/>
      <c r="AH251" s="95">
        <v>101</v>
      </c>
      <c r="AI251" s="27">
        <v>95</v>
      </c>
      <c r="AJ251" s="22">
        <f>F251+H251+J251+L251+N251+P251+R251+T251+V251+X251+Z251+AB251+AD251+AF251+AH251</f>
        <v>446</v>
      </c>
      <c r="AK251" s="23">
        <f>+AJ251/E251</f>
        <v>111.5</v>
      </c>
      <c r="AL251" s="22">
        <f>IF(F251="",0,$G$180)+IF(H251="",0,$G$180)+IF(J251="",0,$G$180)+IF(L251="",0,$G$180)+IF(N251="",0,$G$180)+IF(P251="",0,$G$180)+IF(R251="",0,$G$180)+IF(T251="",0,$G$180)+IF(V251="",0,$G$180)+IF(X251="",0,$G$180)+IF(Z251="",0,$G$180)+IF(AB251="",0,$G$180)+IF(AD251="",0,$G$180)+IF(AF251="",0,$G$180)+IF(AH251="",0,$G$180)</f>
        <v>72</v>
      </c>
      <c r="AM251" s="23">
        <f>AJ251/AL251</f>
        <v>6.1944444444444446</v>
      </c>
      <c r="AN251" s="54">
        <v>71</v>
      </c>
    </row>
    <row r="252" spans="1:40" ht="15" customHeight="1" x14ac:dyDescent="0.15">
      <c r="A252" s="42" t="s">
        <v>379</v>
      </c>
      <c r="B252" s="42" t="s">
        <v>380</v>
      </c>
      <c r="C252" s="50">
        <f>+G252+I252+K252+M252+O252+Q252+S252+U252+W252+Y252+AA252+AC252+AE252+AG252+AI252</f>
        <v>320</v>
      </c>
      <c r="D252" s="21">
        <f>+C252/E252</f>
        <v>80</v>
      </c>
      <c r="E252" s="20">
        <f>COUNTA(F252,H252,J252,L252,N252,P252,R252,T252,V252,X252,Z252,AB252,AD252,AF252,AH252)</f>
        <v>4</v>
      </c>
      <c r="F252" s="32"/>
      <c r="G252" s="31"/>
      <c r="H252" s="46"/>
      <c r="I252" s="31"/>
      <c r="J252" s="46"/>
      <c r="K252" s="31"/>
      <c r="L252" s="46"/>
      <c r="M252" s="31"/>
      <c r="N252" s="39"/>
      <c r="O252" s="28"/>
      <c r="P252" s="35"/>
      <c r="Q252" s="28"/>
      <c r="R252" s="35">
        <v>109</v>
      </c>
      <c r="S252" s="28">
        <v>75</v>
      </c>
      <c r="T252" s="35"/>
      <c r="U252" s="28"/>
      <c r="V252" s="95"/>
      <c r="W252" s="27"/>
      <c r="X252" s="95"/>
      <c r="Y252" s="27"/>
      <c r="Z252" s="95"/>
      <c r="AA252" s="27"/>
      <c r="AB252" s="95"/>
      <c r="AC252" s="27"/>
      <c r="AD252" s="95">
        <v>117</v>
      </c>
      <c r="AE252" s="27">
        <v>90</v>
      </c>
      <c r="AF252" s="95">
        <v>108</v>
      </c>
      <c r="AG252" s="27">
        <v>80</v>
      </c>
      <c r="AH252" s="95">
        <v>115</v>
      </c>
      <c r="AI252" s="27">
        <v>75</v>
      </c>
      <c r="AJ252" s="22">
        <f>F252+H252+J252+L252+N252+P252+R252+T252+V252+X252+Z252+AB252+AD252+AF252+AH252</f>
        <v>449</v>
      </c>
      <c r="AK252" s="23">
        <f>+AJ252/E252</f>
        <v>112.25</v>
      </c>
      <c r="AL252" s="22">
        <f>IF(F252="",0,$G$180)+IF(H252="",0,$G$180)+IF(J252="",0,$G$180)+IF(L252="",0,$G$180)+IF(N252="",0,$G$180)+IF(P252="",0,$G$180)+IF(R252="",0,$G$180)+IF(T252="",0,$G$180)+IF(V252="",0,$G$180)+IF(X252="",0,$G$180)+IF(Z252="",0,$G$180)+IF(AB252="",0,$G$180)+IF(AD252="",0,$G$180)+IF(AF252="",0,$G$180)+IF(AH252="",0,$G$180)</f>
        <v>72</v>
      </c>
      <c r="AM252" s="23">
        <f>AJ252/AL252</f>
        <v>6.2361111111111107</v>
      </c>
      <c r="AN252" s="54">
        <v>72</v>
      </c>
    </row>
    <row r="253" spans="1:40" ht="15" customHeight="1" x14ac:dyDescent="0.15">
      <c r="A253" s="4" t="s">
        <v>99</v>
      </c>
      <c r="B253" s="4" t="s">
        <v>32</v>
      </c>
      <c r="C253" s="50">
        <f>+G253+I253+K253+M253+O253+Q253+S253+U253+W253+Y253+AA253+AC253+AE253+AG253+AI253</f>
        <v>165</v>
      </c>
      <c r="D253" s="21">
        <f>+C253/E253</f>
        <v>82.5</v>
      </c>
      <c r="E253" s="20">
        <f>COUNTA(F253,H253,J253,L253,N253,P253,R253,T253,V253,X253,Z253,AB253,AD253,AF253,AH253)</f>
        <v>2</v>
      </c>
      <c r="F253" s="32">
        <v>121</v>
      </c>
      <c r="G253" s="31">
        <v>70</v>
      </c>
      <c r="H253" s="46"/>
      <c r="I253" s="31"/>
      <c r="J253" s="46"/>
      <c r="K253" s="31"/>
      <c r="L253" s="46">
        <v>104</v>
      </c>
      <c r="M253" s="31">
        <v>95</v>
      </c>
      <c r="N253" s="46"/>
      <c r="O253" s="31"/>
      <c r="P253" s="46"/>
      <c r="Q253" s="31"/>
      <c r="R253" s="46"/>
      <c r="S253" s="31"/>
      <c r="T253" s="46"/>
      <c r="U253" s="31"/>
      <c r="V253" s="93"/>
      <c r="W253" s="30"/>
      <c r="X253" s="93"/>
      <c r="Y253" s="30"/>
      <c r="Z253" s="93"/>
      <c r="AA253" s="30"/>
      <c r="AB253" s="93"/>
      <c r="AC253" s="30"/>
      <c r="AD253" s="93"/>
      <c r="AE253" s="30"/>
      <c r="AF253" s="93"/>
      <c r="AG253" s="30"/>
      <c r="AH253" s="93"/>
      <c r="AI253" s="30"/>
      <c r="AJ253" s="22">
        <f>F253+H253+J253+L253+N253+P253+R253+T253+V253+X253+Z253+AB253+AD253+AF253+AH253</f>
        <v>225</v>
      </c>
      <c r="AK253" s="23">
        <f>+AJ253/E253</f>
        <v>112.5</v>
      </c>
      <c r="AL253" s="22">
        <f>IF(F253="",0,$G$180)+IF(H253="",0,$G$180)+IF(J253="",0,$G$180)+IF(L253="",0,$G$180)+IF(N253="",0,$G$180)+IF(P253="",0,$G$180)+IF(R253="",0,$G$180)+IF(T253="",0,$G$180)+IF(V253="",0,$G$180)+IF(X253="",0,$G$180)+IF(Z253="",0,$G$180)+IF(AB253="",0,$G$180)+IF(AD253="",0,$G$180)+IF(AF253="",0,$G$180)+IF(AH253="",0,$G$180)</f>
        <v>36</v>
      </c>
      <c r="AM253" s="23">
        <f>AJ253/AL253</f>
        <v>6.25</v>
      </c>
      <c r="AN253" s="54">
        <v>73</v>
      </c>
    </row>
    <row r="254" spans="1:40" ht="15" customHeight="1" x14ac:dyDescent="0.15">
      <c r="A254" s="3" t="s">
        <v>210</v>
      </c>
      <c r="B254" s="3" t="s">
        <v>414</v>
      </c>
      <c r="C254" s="50">
        <f>+G254+I254+K254+M254+O254+Q254+S254+U254+W254+Y254+AA254+AC254+AE254+AG254+AI254</f>
        <v>65</v>
      </c>
      <c r="D254" s="21">
        <f>+C254/E254</f>
        <v>65</v>
      </c>
      <c r="E254" s="20">
        <f>COUNTA(F254,H254,J254,L254,N254,P254,R254,T254,V254,X254,Z254,AB254,AD254,AF254,AH254)</f>
        <v>1</v>
      </c>
      <c r="F254" s="32"/>
      <c r="G254" s="31"/>
      <c r="H254" s="46"/>
      <c r="I254" s="31"/>
      <c r="J254" s="46"/>
      <c r="K254" s="31"/>
      <c r="L254" s="46"/>
      <c r="M254" s="31"/>
      <c r="N254" s="39"/>
      <c r="O254" s="28"/>
      <c r="P254" s="35"/>
      <c r="Q254" s="28"/>
      <c r="R254" s="35"/>
      <c r="S254" s="28"/>
      <c r="T254" s="35">
        <v>113</v>
      </c>
      <c r="U254" s="28">
        <v>65</v>
      </c>
      <c r="V254" s="95"/>
      <c r="W254" s="27"/>
      <c r="X254" s="95"/>
      <c r="Y254" s="27"/>
      <c r="Z254" s="95"/>
      <c r="AA254" s="27"/>
      <c r="AB254" s="95"/>
      <c r="AC254" s="27"/>
      <c r="AD254" s="95"/>
      <c r="AE254" s="27"/>
      <c r="AF254" s="95"/>
      <c r="AG254" s="27"/>
      <c r="AH254" s="95"/>
      <c r="AI254" s="27"/>
      <c r="AJ254" s="22">
        <f>F254+H254+J254+L254+N254+P254+R254+T254+V254+X254+Z254+AB254+AD254+AF254+AH254</f>
        <v>113</v>
      </c>
      <c r="AK254" s="23">
        <f>+AJ254/E254</f>
        <v>113</v>
      </c>
      <c r="AL254" s="22">
        <f>IF(F254="",0,$G$180)+IF(H254="",0,$G$180)+IF(J254="",0,$G$180)+IF(L254="",0,$G$180)+IF(N254="",0,$G$180)+IF(P254="",0,$G$180)+IF(R254="",0,$G$180)+IF(T254="",0,$G$180)+IF(V254="",0,$G$180)+IF(X254="",0,$G$180)+IF(Z254="",0,$G$180)+IF(AB254="",0,$G$180)+IF(AD254="",0,$G$180)+IF(AF254="",0,$G$180)+IF(AH254="",0,$G$180)</f>
        <v>18</v>
      </c>
      <c r="AM254" s="23">
        <f>AJ254/AL254</f>
        <v>6.2777777777777777</v>
      </c>
      <c r="AN254" s="54">
        <v>74</v>
      </c>
    </row>
    <row r="255" spans="1:40" ht="15" customHeight="1" x14ac:dyDescent="0.15">
      <c r="A255" s="248" t="s">
        <v>506</v>
      </c>
      <c r="B255" s="248" t="s">
        <v>507</v>
      </c>
      <c r="C255" s="50">
        <f>+G255+I255+K255+M255+O255+Q255+S255+U255+W255+Y255+AA255+AC255+AE255+AG255+AI255</f>
        <v>45</v>
      </c>
      <c r="D255" s="21">
        <f>+C255/E255</f>
        <v>45</v>
      </c>
      <c r="E255" s="20">
        <f>COUNTA(F255,H255,J255,L255,N255,P255,R255,T255,V255,X255,Z255,AB255,AD255,AF255,AH255)</f>
        <v>1</v>
      </c>
      <c r="F255" s="32"/>
      <c r="G255" s="31"/>
      <c r="H255" s="46"/>
      <c r="I255" s="31"/>
      <c r="J255" s="46"/>
      <c r="K255" s="31"/>
      <c r="L255" s="46"/>
      <c r="M255" s="31"/>
      <c r="N255" s="39"/>
      <c r="O255" s="28"/>
      <c r="P255" s="35"/>
      <c r="Q255" s="28"/>
      <c r="R255" s="35"/>
      <c r="S255" s="28"/>
      <c r="T255" s="35"/>
      <c r="U255" s="28"/>
      <c r="V255" s="35"/>
      <c r="W255" s="28"/>
      <c r="X255" s="35"/>
      <c r="Y255" s="28"/>
      <c r="Z255" s="35">
        <v>114</v>
      </c>
      <c r="AA255" s="28">
        <v>45</v>
      </c>
      <c r="AB255" s="95"/>
      <c r="AC255" s="27"/>
      <c r="AD255" s="95"/>
      <c r="AE255" s="27"/>
      <c r="AF255" s="91"/>
      <c r="AG255" s="82"/>
      <c r="AH255" s="91"/>
      <c r="AI255" s="82"/>
      <c r="AJ255" s="22">
        <f>F255+H255+J255+L255+N255+P255+R255+T255+V255+X255+Z255+AB255+AD255+AF255+AH255</f>
        <v>114</v>
      </c>
      <c r="AK255" s="23">
        <f>+AJ255/E255</f>
        <v>114</v>
      </c>
      <c r="AL255" s="22">
        <f>IF(F255="",0,$G$180)+IF(H255="",0,$G$180)+IF(J255="",0,$G$180)+IF(L255="",0,$G$180)+IF(N255="",0,$G$180)+IF(P255="",0,$G$180)+IF(R255="",0,$G$180)+IF(T255="",0,$G$180)+IF(V255="",0,$G$180)+IF(X255="",0,$G$180)+IF(Z255="",0,$G$180)+IF(AB255="",0,$G$180)+IF(AD255="",0,$G$180)+IF(AF255="",0,$G$180)+IF(AH255="",0,$G$180)</f>
        <v>18</v>
      </c>
      <c r="AM255" s="23">
        <f>AJ255/AL255</f>
        <v>6.333333333333333</v>
      </c>
      <c r="AN255" s="54">
        <v>75</v>
      </c>
    </row>
    <row r="256" spans="1:40" ht="15" customHeight="1" x14ac:dyDescent="0.15">
      <c r="A256" s="147" t="s">
        <v>359</v>
      </c>
      <c r="B256" s="147" t="s">
        <v>31</v>
      </c>
      <c r="C256" s="50">
        <f>+G256+I256+K256+M256+O256+Q256+S256+U256+W256+Y256+AA256+AC256+AE256+AG256+AI256</f>
        <v>45</v>
      </c>
      <c r="D256" s="21">
        <f>+C256/E256</f>
        <v>45</v>
      </c>
      <c r="E256" s="20">
        <f>COUNTA(F256,H256,J256,L256,N256,P256,R256,T256,V256,X256,Z256,AB256,AD256,AF256,AH256)</f>
        <v>1</v>
      </c>
      <c r="F256" s="32"/>
      <c r="G256" s="31"/>
      <c r="H256" s="46"/>
      <c r="I256" s="31"/>
      <c r="J256" s="46"/>
      <c r="K256" s="31"/>
      <c r="L256" s="46"/>
      <c r="M256" s="31"/>
      <c r="N256" s="39"/>
      <c r="O256" s="28"/>
      <c r="P256" s="35">
        <v>125</v>
      </c>
      <c r="Q256" s="28">
        <v>45</v>
      </c>
      <c r="R256" s="35"/>
      <c r="S256" s="28"/>
      <c r="T256" s="35"/>
      <c r="U256" s="28"/>
      <c r="V256" s="35"/>
      <c r="W256" s="28"/>
      <c r="X256" s="35"/>
      <c r="Y256" s="28"/>
      <c r="Z256" s="35"/>
      <c r="AA256" s="28"/>
      <c r="AB256" s="95"/>
      <c r="AC256" s="27"/>
      <c r="AD256" s="95"/>
      <c r="AE256" s="27"/>
      <c r="AF256" s="95"/>
      <c r="AG256" s="27"/>
      <c r="AH256" s="95"/>
      <c r="AI256" s="27"/>
      <c r="AJ256" s="22">
        <f>F256+H256+J256+L256+N256+P256+R256+T256+V256+X256+Z256+AB256+AD256+AF256+AH256</f>
        <v>125</v>
      </c>
      <c r="AK256" s="23">
        <f>+AJ256/E256</f>
        <v>125</v>
      </c>
      <c r="AL256" s="22">
        <f>IF(F256="",0,$G$180)+IF(H256="",0,$G$180)+IF(J256="",0,$G$180)+IF(L256="",0,$G$180)+IF(N256="",0,$G$180)+IF(P256="",0,$G$180)+IF(R256="",0,$G$180)+IF(T256="",0,$G$180)+IF(V256="",0,$G$180)+IF(X256="",0,$G$180)+IF(Z256="",0,$G$180)+IF(AB256="",0,$G$180)+IF(AD256="",0,$G$180)+IF(AF256="",0,$G$180)+IF(AH256="",0,$G$180)</f>
        <v>18</v>
      </c>
      <c r="AM256" s="23">
        <f>AJ256/AL256</f>
        <v>6.9444444444444446</v>
      </c>
      <c r="AN256" s="54">
        <v>76</v>
      </c>
    </row>
    <row r="257" spans="1:40" ht="15" customHeight="1" x14ac:dyDescent="0.15">
      <c r="A257" s="147" t="s">
        <v>201</v>
      </c>
      <c r="B257" s="147" t="s">
        <v>381</v>
      </c>
      <c r="C257" s="50">
        <f>+G257+I257+K257+M257+O257+Q257+S257+U257+W257+Y257+AA257+AC257+AE257+AG257+AI257</f>
        <v>125</v>
      </c>
      <c r="D257" s="21">
        <f>+C257/E257</f>
        <v>62.5</v>
      </c>
      <c r="E257" s="20">
        <f>COUNTA(F257,H257,J257,L257,N257,P257,R257,T257,V257,X257,Z257,AB257,AD257,AF257,AH257)</f>
        <v>2</v>
      </c>
      <c r="F257" s="32"/>
      <c r="G257" s="31"/>
      <c r="H257" s="46"/>
      <c r="I257" s="31"/>
      <c r="J257" s="46"/>
      <c r="K257" s="31"/>
      <c r="L257" s="46"/>
      <c r="M257" s="31"/>
      <c r="N257" s="39"/>
      <c r="O257" s="28"/>
      <c r="P257" s="35"/>
      <c r="Q257" s="28"/>
      <c r="R257" s="35">
        <v>133</v>
      </c>
      <c r="S257" s="28">
        <v>70</v>
      </c>
      <c r="T257" s="35">
        <v>128</v>
      </c>
      <c r="U257" s="28">
        <v>55</v>
      </c>
      <c r="V257" s="35"/>
      <c r="W257" s="28"/>
      <c r="X257" s="35"/>
      <c r="Y257" s="28"/>
      <c r="Z257" s="35"/>
      <c r="AA257" s="28"/>
      <c r="AB257" s="95"/>
      <c r="AC257" s="27"/>
      <c r="AD257" s="95"/>
      <c r="AE257" s="27"/>
      <c r="AF257" s="95"/>
      <c r="AG257" s="27"/>
      <c r="AH257" s="95"/>
      <c r="AI257" s="27"/>
      <c r="AJ257" s="22">
        <f>F257+H257+J257+L257+N257+P257+R257+T257+V257+X257+Z257+AB257+AD257+AF257+AH257</f>
        <v>261</v>
      </c>
      <c r="AK257" s="23">
        <f>+AJ257/E257</f>
        <v>130.5</v>
      </c>
      <c r="AL257" s="22">
        <f>IF(F257="",0,$G$180)+IF(H257="",0,$G$180)+IF(J257="",0,$G$180)+IF(L257="",0,$G$180)+IF(N257="",0,$G$180)+IF(P257="",0,$G$180)+IF(R257="",0,$G$180)+IF(T257="",0,$G$180)+IF(V257="",0,$G$180)+IF(X257="",0,$G$180)+IF(Z257="",0,$G$180)+IF(AB257="",0,$G$180)+IF(AD257="",0,$G$180)+IF(AF257="",0,$G$180)+IF(AH257="",0,$G$180)</f>
        <v>36</v>
      </c>
      <c r="AM257" s="23">
        <f>AJ257/AL257</f>
        <v>7.25</v>
      </c>
      <c r="AN257" s="54">
        <v>77</v>
      </c>
    </row>
    <row r="258" spans="1:40" ht="15" customHeight="1" x14ac:dyDescent="0.15">
      <c r="A258" s="245" t="s">
        <v>360</v>
      </c>
      <c r="B258" s="303" t="s">
        <v>361</v>
      </c>
      <c r="C258" s="32">
        <f>+G258+I258+K258+M258+O258+Q258+S258+U258+W258+Y258+AA258+AC258+AE258+AG258+AI258</f>
        <v>40</v>
      </c>
      <c r="D258" s="21">
        <f>+C258/E258</f>
        <v>40</v>
      </c>
      <c r="E258" s="20">
        <f>COUNTA(F258,H258,J258,L258,N258,P258,R258,T258,V258,X258,Z258,AB258,AD258,AF258,AH258)</f>
        <v>1</v>
      </c>
      <c r="F258" s="127"/>
      <c r="G258" s="145"/>
      <c r="H258" s="146"/>
      <c r="I258" s="145"/>
      <c r="J258" s="146"/>
      <c r="K258" s="145"/>
      <c r="L258" s="146"/>
      <c r="M258" s="145"/>
      <c r="N258" s="144"/>
      <c r="O258" s="163"/>
      <c r="P258" s="35">
        <v>136</v>
      </c>
      <c r="Q258" s="28">
        <v>40</v>
      </c>
      <c r="R258" s="35"/>
      <c r="S258" s="28"/>
      <c r="T258" s="35"/>
      <c r="U258" s="28"/>
      <c r="V258" s="35"/>
      <c r="W258" s="28"/>
      <c r="X258" s="35"/>
      <c r="Y258" s="28"/>
      <c r="Z258" s="35"/>
      <c r="AA258" s="28"/>
      <c r="AB258" s="95"/>
      <c r="AC258" s="27"/>
      <c r="AD258" s="95"/>
      <c r="AE258" s="27"/>
      <c r="AF258" s="95"/>
      <c r="AG258" s="27"/>
      <c r="AH258" s="95"/>
      <c r="AI258" s="27"/>
      <c r="AJ258" s="22">
        <f>F258+H258+J258+L258+N258+P258+R258+T258+V258+X258+Z258+AB258+AD258+AF258+AH258</f>
        <v>136</v>
      </c>
      <c r="AK258" s="23">
        <f>+AJ258/E258</f>
        <v>136</v>
      </c>
      <c r="AL258" s="22">
        <f>IF(F258="",0,$G$180)+IF(H258="",0,$G$180)+IF(J258="",0,$G$180)+IF(L258="",0,$G$180)+IF(N258="",0,$G$180)+IF(P258="",0,$G$180)+IF(R258="",0,$G$180)+IF(T258="",0,$G$180)+IF(V258="",0,$G$180)+IF(X258="",0,$G$180)+IF(Z258="",0,$G$180)+IF(AB258="",0,$G$180)+IF(AD258="",0,$G$180)+IF(AF258="",0,$G$180)+IF(AH258="",0,$G$180)</f>
        <v>18</v>
      </c>
      <c r="AM258" s="23">
        <f>AJ258/AL258</f>
        <v>7.5555555555555554</v>
      </c>
      <c r="AN258" s="54">
        <v>78</v>
      </c>
    </row>
    <row r="259" spans="1:40" ht="15" customHeight="1" x14ac:dyDescent="0.15">
      <c r="A259" s="190" t="s">
        <v>508</v>
      </c>
      <c r="B259" s="240" t="s">
        <v>509</v>
      </c>
      <c r="C259" s="32">
        <f>+G259+I259+K259+M259+O259+Q259+S259+U259+W259+Y259+AA259+AC259+AE259+AG259+AI259</f>
        <v>40</v>
      </c>
      <c r="D259" s="21">
        <f>+C259/E259</f>
        <v>40</v>
      </c>
      <c r="E259" s="20">
        <f>COUNTA(F259,H259,J259,L259,N259,P259,R259,T259,V259,X259,Z259,AB259,AD259,AF259,AH259)</f>
        <v>1</v>
      </c>
      <c r="F259" s="32"/>
      <c r="G259" s="31"/>
      <c r="H259" s="46"/>
      <c r="I259" s="31"/>
      <c r="J259" s="46"/>
      <c r="K259" s="31"/>
      <c r="L259" s="46"/>
      <c r="M259" s="31"/>
      <c r="N259" s="39"/>
      <c r="O259" s="28"/>
      <c r="P259" s="35"/>
      <c r="Q259" s="28"/>
      <c r="R259" s="35"/>
      <c r="S259" s="28"/>
      <c r="T259" s="35"/>
      <c r="U259" s="28"/>
      <c r="V259" s="35"/>
      <c r="W259" s="28"/>
      <c r="X259" s="35"/>
      <c r="Y259" s="28"/>
      <c r="Z259" s="35">
        <v>137</v>
      </c>
      <c r="AA259" s="28">
        <v>40</v>
      </c>
      <c r="AB259" s="95"/>
      <c r="AC259" s="27"/>
      <c r="AD259" s="95"/>
      <c r="AE259" s="27"/>
      <c r="AF259" s="95"/>
      <c r="AG259" s="27"/>
      <c r="AH259" s="95"/>
      <c r="AI259" s="27"/>
      <c r="AJ259" s="22">
        <f>F259+H259+J259+L259+N259+P259+R259+T259+V259+X259+Z259+AB259+AD259+AF259+AH259</f>
        <v>137</v>
      </c>
      <c r="AK259" s="23">
        <f>+AJ259/E259</f>
        <v>137</v>
      </c>
      <c r="AL259" s="22">
        <f>IF(F259="",0,$G$180)+IF(H259="",0,$G$180)+IF(J259="",0,$G$180)+IF(L259="",0,$G$180)+IF(N259="",0,$G$180)+IF(P259="",0,$G$180)+IF(R259="",0,$G$180)+IF(T259="",0,$G$180)+IF(V259="",0,$G$180)+IF(X259="",0,$G$180)+IF(Z259="",0,$G$180)+IF(AB259="",0,$G$180)+IF(AD259="",0,$G$180)+IF(AF259="",0,$G$180)+IF(AH259="",0,$G$180)</f>
        <v>18</v>
      </c>
      <c r="AM259" s="23">
        <f>AJ259/AL259</f>
        <v>7.6111111111111107</v>
      </c>
      <c r="AN259" s="54">
        <v>79</v>
      </c>
    </row>
    <row r="260" spans="1:40" ht="15" customHeight="1" x14ac:dyDescent="0.15">
      <c r="A260" s="190" t="s">
        <v>510</v>
      </c>
      <c r="B260" s="240" t="s">
        <v>511</v>
      </c>
      <c r="C260" s="32">
        <f>+G260+I260+K260+M260+O260+Q260+S260+U260+W260+Y260+AA260+AC260+AE260+AG260+AI260</f>
        <v>35</v>
      </c>
      <c r="D260" s="21">
        <f>+C260/E260</f>
        <v>35</v>
      </c>
      <c r="E260" s="20">
        <f>COUNTA(F260,H260,J260,L260,N260,P260,R260,T260,V260,X260,Z260,AB260,AD260,AF260,AH260)</f>
        <v>1</v>
      </c>
      <c r="F260" s="32"/>
      <c r="G260" s="31"/>
      <c r="H260" s="46"/>
      <c r="I260" s="31"/>
      <c r="J260" s="46"/>
      <c r="K260" s="31"/>
      <c r="L260" s="46"/>
      <c r="M260" s="31"/>
      <c r="N260" s="39"/>
      <c r="O260" s="28"/>
      <c r="P260" s="35"/>
      <c r="Q260" s="28"/>
      <c r="R260" s="35"/>
      <c r="S260" s="28"/>
      <c r="T260" s="35"/>
      <c r="U260" s="28"/>
      <c r="V260" s="35"/>
      <c r="W260" s="28"/>
      <c r="X260" s="35"/>
      <c r="Y260" s="28"/>
      <c r="Z260" s="35">
        <v>138</v>
      </c>
      <c r="AA260" s="28">
        <v>35</v>
      </c>
      <c r="AB260" s="95"/>
      <c r="AC260" s="27"/>
      <c r="AD260" s="95"/>
      <c r="AE260" s="27"/>
      <c r="AF260" s="95"/>
      <c r="AG260" s="27"/>
      <c r="AH260" s="95"/>
      <c r="AI260" s="27"/>
      <c r="AJ260" s="22">
        <f>F260+H260+J260+L260+N260+P260+R260+T260+V260+X260+Z260+AB260+AD260+AF260+AH260</f>
        <v>138</v>
      </c>
      <c r="AK260" s="23">
        <f>+AJ260/E260</f>
        <v>138</v>
      </c>
      <c r="AL260" s="22">
        <f>IF(F260="",0,$G$180)+IF(H260="",0,$G$180)+IF(J260="",0,$G$180)+IF(L260="",0,$G$180)+IF(N260="",0,$G$180)+IF(P260="",0,$G$180)+IF(R260="",0,$G$180)+IF(T260="",0,$G$180)+IF(V260="",0,$G$180)+IF(X260="",0,$G$180)+IF(Z260="",0,$G$180)+IF(AB260="",0,$G$180)+IF(AD260="",0,$G$180)+IF(AF260="",0,$G$180)+IF(AH260="",0,$G$180)</f>
        <v>18</v>
      </c>
      <c r="AM260" s="23">
        <f>AJ260/AL260</f>
        <v>7.666666666666667</v>
      </c>
      <c r="AN260" s="54">
        <v>80</v>
      </c>
    </row>
    <row r="261" spans="1:40" ht="15" customHeight="1" x14ac:dyDescent="0.15">
      <c r="A261" s="222" t="s">
        <v>512</v>
      </c>
      <c r="B261" s="222" t="s">
        <v>513</v>
      </c>
      <c r="C261" s="50">
        <f>+G261+I261+K261+M261+O261+Q261+S261+U261+W261+Y261+AA261+AC261+AE261+AG261+AI261</f>
        <v>30</v>
      </c>
      <c r="D261" s="23">
        <f>+C261/E261</f>
        <v>30</v>
      </c>
      <c r="E261" s="301">
        <f>COUNTA(F261,H261,J261,L261,N261,P261,R261,T261,V261,X261,Z261,AB261,AD261,AF261,AH261)</f>
        <v>1</v>
      </c>
      <c r="F261" s="50"/>
      <c r="G261" s="30"/>
      <c r="H261" s="93"/>
      <c r="I261" s="30"/>
      <c r="J261" s="93"/>
      <c r="K261" s="30"/>
      <c r="L261" s="93"/>
      <c r="M261" s="30"/>
      <c r="N261" s="107"/>
      <c r="O261" s="27"/>
      <c r="P261" s="35"/>
      <c r="Q261" s="28"/>
      <c r="R261" s="35"/>
      <c r="S261" s="28"/>
      <c r="T261" s="35"/>
      <c r="U261" s="28"/>
      <c r="V261" s="35"/>
      <c r="W261" s="28"/>
      <c r="X261" s="35"/>
      <c r="Y261" s="28"/>
      <c r="Z261" s="35">
        <v>144</v>
      </c>
      <c r="AA261" s="28">
        <v>30</v>
      </c>
      <c r="AB261" s="95"/>
      <c r="AC261" s="27"/>
      <c r="AD261" s="95"/>
      <c r="AE261" s="27"/>
      <c r="AF261" s="95"/>
      <c r="AG261" s="27"/>
      <c r="AH261" s="95"/>
      <c r="AI261" s="27"/>
      <c r="AJ261" s="22">
        <f>F261+H261+J261+L261+N261+P261+R261+T261+V261+X261+Z261+AB261+AD261+AF261+AH261</f>
        <v>144</v>
      </c>
      <c r="AK261" s="23">
        <f>+AJ261/E261</f>
        <v>144</v>
      </c>
      <c r="AL261" s="22">
        <f>IF(F261="",0,$G$180)+IF(H261="",0,$G$180)+IF(J261="",0,$G$180)+IF(L261="",0,$G$180)+IF(N261="",0,$G$180)+IF(P261="",0,$G$180)+IF(R261="",0,$G$180)+IF(T261="",0,$G$180)+IF(V261="",0,$G$180)+IF(X261="",0,$G$180)+IF(Z261="",0,$G$180)+IF(AB261="",0,$G$180)+IF(AD261="",0,$G$180)+IF(AF261="",0,$G$180)+IF(AH261="",0,$G$180)</f>
        <v>18</v>
      </c>
      <c r="AM261" s="23">
        <f>AJ261/AL261</f>
        <v>8</v>
      </c>
      <c r="AN261" s="54">
        <v>81</v>
      </c>
    </row>
    <row r="262" spans="1:40" ht="15" customHeight="1" x14ac:dyDescent="0.15">
      <c r="A262" s="231" t="s">
        <v>469</v>
      </c>
      <c r="B262" s="231" t="s">
        <v>481</v>
      </c>
      <c r="C262" s="50">
        <f>+G262+I262+K262+M262+O262+Q262+S262+U262+W262+Y262+AA262+AC262+AE262+AG262+AI262</f>
        <v>75</v>
      </c>
      <c r="D262" s="21">
        <f>+C262/E262</f>
        <v>75</v>
      </c>
      <c r="E262" s="20">
        <f>COUNTA(F262,H262,J262,L262,N262,P262,R262,T262,V262,X262,Z262,AB262,AD262,AF262,AH262)</f>
        <v>1</v>
      </c>
      <c r="F262" s="32"/>
      <c r="G262" s="31"/>
      <c r="H262" s="46"/>
      <c r="I262" s="31"/>
      <c r="J262" s="46"/>
      <c r="K262" s="31"/>
      <c r="L262" s="46"/>
      <c r="M262" s="31"/>
      <c r="N262" s="39"/>
      <c r="O262" s="28"/>
      <c r="P262" s="35"/>
      <c r="Q262" s="28"/>
      <c r="R262" s="35"/>
      <c r="S262" s="28"/>
      <c r="T262" s="35"/>
      <c r="U262" s="28"/>
      <c r="V262" s="35"/>
      <c r="W262" s="28"/>
      <c r="X262" s="35">
        <v>144</v>
      </c>
      <c r="Y262" s="28">
        <v>75</v>
      </c>
      <c r="Z262" s="35"/>
      <c r="AA262" s="28"/>
      <c r="AB262" s="95"/>
      <c r="AC262" s="27"/>
      <c r="AD262" s="95"/>
      <c r="AE262" s="27"/>
      <c r="AF262" s="95"/>
      <c r="AG262" s="27"/>
      <c r="AH262" s="95"/>
      <c r="AI262" s="27"/>
      <c r="AJ262" s="22">
        <f>F262+H262+J262+L262+N262+P262+R262+T262+V262+X262+Z262+AB262+AD262+AF262+AH262</f>
        <v>144</v>
      </c>
      <c r="AK262" s="23">
        <f>+AJ262/E262</f>
        <v>144</v>
      </c>
      <c r="AL262" s="22">
        <f>IF(F262="",0,$G$180)+IF(H262="",0,$G$180)+IF(J262="",0,$G$180)+IF(L262="",0,$G$180)+IF(N262="",0,$G$180)+IF(P262="",0,$G$180)+IF(R262="",0,$G$180)+IF(T262="",0,$G$180)+IF(V262="",0,$G$180)+IF(X262="",0,$G$180)+IF(Z262="",0,$G$180)+IF(AB262="",0,$G$180)+IF(AD262="",0,$G$180)+IF(AF262="",0,$G$180)+IF(AH262="",0,$G$180)</f>
        <v>18</v>
      </c>
      <c r="AM262" s="23">
        <f>AJ262/AL262</f>
        <v>8</v>
      </c>
      <c r="AN262" s="54">
        <v>82</v>
      </c>
    </row>
    <row r="263" spans="1:40" ht="15" customHeight="1" x14ac:dyDescent="0.15">
      <c r="A263" s="220"/>
      <c r="B263" s="220"/>
      <c r="G263" s="113"/>
      <c r="I263" s="113"/>
      <c r="K263" s="113"/>
      <c r="M263" s="113"/>
      <c r="N263" s="75"/>
      <c r="O263" s="98"/>
      <c r="P263" s="94"/>
      <c r="Q263" s="98"/>
      <c r="R263" s="94"/>
      <c r="S263" s="98"/>
      <c r="T263" s="94"/>
      <c r="U263" s="98"/>
      <c r="V263" s="94"/>
      <c r="W263" s="98"/>
      <c r="X263" s="94"/>
      <c r="Y263" s="98"/>
      <c r="Z263" s="94"/>
      <c r="AA263" s="98"/>
      <c r="AB263" s="94"/>
      <c r="AC263" s="98"/>
      <c r="AD263" s="94"/>
      <c r="AE263" s="98"/>
      <c r="AF263" s="94"/>
      <c r="AG263" s="98"/>
      <c r="AH263" s="94"/>
      <c r="AI263" s="98"/>
      <c r="AJ263" s="57"/>
      <c r="AK263" s="56"/>
      <c r="AL263" s="57"/>
      <c r="AM263" s="56"/>
      <c r="AN263" s="103"/>
    </row>
    <row r="264" spans="1:40" ht="15" customHeight="1" x14ac:dyDescent="0.15">
      <c r="A264" s="220"/>
      <c r="B264" s="220"/>
      <c r="G264" s="113"/>
      <c r="I264" s="113"/>
      <c r="K264" s="113"/>
      <c r="M264" s="113"/>
      <c r="N264" s="75"/>
      <c r="O264" s="98"/>
      <c r="P264" s="94"/>
      <c r="Q264" s="98"/>
      <c r="R264" s="94"/>
      <c r="S264" s="98"/>
      <c r="T264" s="94"/>
      <c r="U264" s="98"/>
      <c r="V264" s="94"/>
      <c r="W264" s="98"/>
      <c r="X264" s="94"/>
      <c r="Y264" s="98"/>
      <c r="Z264" s="94"/>
      <c r="AA264" s="98"/>
      <c r="AB264" s="94"/>
      <c r="AC264" s="98"/>
      <c r="AD264" s="94"/>
      <c r="AE264" s="98"/>
      <c r="AF264" s="94"/>
      <c r="AG264" s="98"/>
      <c r="AH264" s="94"/>
      <c r="AI264" s="98"/>
      <c r="AJ264" s="57"/>
      <c r="AK264" s="56"/>
      <c r="AL264" s="57"/>
      <c r="AM264" s="56"/>
      <c r="AN264" s="103"/>
    </row>
    <row r="265" spans="1:40" ht="15" customHeight="1" thickBot="1" x14ac:dyDescent="0.2">
      <c r="A265" s="47"/>
      <c r="B265" s="47"/>
      <c r="C265" s="70"/>
      <c r="AJ265" s="57"/>
      <c r="AK265" s="56"/>
      <c r="AL265" s="57"/>
      <c r="AM265" s="56"/>
      <c r="AN265" s="58"/>
    </row>
    <row r="266" spans="1:40" ht="16" customHeight="1" thickBot="1" x14ac:dyDescent="0.2">
      <c r="A266" s="8" t="s">
        <v>17</v>
      </c>
      <c r="B266" s="48"/>
      <c r="C266" s="268" t="s">
        <v>0</v>
      </c>
      <c r="D266" s="10" t="s">
        <v>6</v>
      </c>
      <c r="E266" s="115" t="s">
        <v>7</v>
      </c>
      <c r="F266" s="117">
        <v>44836</v>
      </c>
      <c r="G266" s="116"/>
      <c r="H266" s="88" t="s">
        <v>199</v>
      </c>
      <c r="I266" s="118"/>
      <c r="J266" s="119" t="s">
        <v>237</v>
      </c>
      <c r="K266" s="120"/>
      <c r="L266" s="119" t="s">
        <v>263</v>
      </c>
      <c r="M266" s="120"/>
      <c r="N266" s="119" t="s">
        <v>302</v>
      </c>
      <c r="O266" s="120"/>
      <c r="P266" s="119" t="s">
        <v>328</v>
      </c>
      <c r="Q266" s="120"/>
      <c r="R266" s="121" t="s">
        <v>369</v>
      </c>
      <c r="S266" s="120"/>
      <c r="T266" s="184" t="s">
        <v>387</v>
      </c>
      <c r="U266" s="124"/>
      <c r="V266" s="206" t="s">
        <v>433</v>
      </c>
      <c r="W266" s="196"/>
      <c r="X266" s="206" t="s">
        <v>468</v>
      </c>
      <c r="Y266" s="116"/>
      <c r="Z266" s="206" t="s">
        <v>494</v>
      </c>
      <c r="AA266" s="116"/>
      <c r="AB266" s="206" t="s">
        <v>514</v>
      </c>
      <c r="AC266" s="116"/>
      <c r="AD266" s="206" t="s">
        <v>523</v>
      </c>
      <c r="AE266" s="116"/>
      <c r="AF266" s="119" t="s">
        <v>548</v>
      </c>
      <c r="AG266" s="116"/>
      <c r="AH266" s="119" t="s">
        <v>548</v>
      </c>
      <c r="AI266" s="116"/>
      <c r="AJ266" s="270" t="s">
        <v>11</v>
      </c>
      <c r="AK266" s="272" t="s">
        <v>12</v>
      </c>
      <c r="AL266" s="11" t="s">
        <v>13</v>
      </c>
      <c r="AM266" s="274" t="s">
        <v>14</v>
      </c>
      <c r="AN266" s="77" t="s">
        <v>15</v>
      </c>
    </row>
    <row r="267" spans="1:40" ht="27" customHeight="1" thickBot="1" x14ac:dyDescent="0.2">
      <c r="A267" s="44" t="s">
        <v>92</v>
      </c>
      <c r="B267" s="49" t="s">
        <v>93</v>
      </c>
      <c r="C267" s="269"/>
      <c r="D267" s="14"/>
      <c r="E267" s="15" t="s">
        <v>8</v>
      </c>
      <c r="F267" s="16" t="s">
        <v>174</v>
      </c>
      <c r="G267" s="17">
        <v>18</v>
      </c>
      <c r="H267" s="87" t="s">
        <v>200</v>
      </c>
      <c r="I267" s="17">
        <v>18</v>
      </c>
      <c r="J267" s="87" t="s">
        <v>236</v>
      </c>
      <c r="K267" s="17">
        <v>18</v>
      </c>
      <c r="L267" s="87" t="s">
        <v>264</v>
      </c>
      <c r="M267" s="17">
        <v>18</v>
      </c>
      <c r="N267" s="87" t="s">
        <v>303</v>
      </c>
      <c r="O267" s="17">
        <v>18</v>
      </c>
      <c r="P267" s="87" t="s">
        <v>329</v>
      </c>
      <c r="Q267" s="17">
        <v>18</v>
      </c>
      <c r="R267" s="111" t="s">
        <v>174</v>
      </c>
      <c r="S267" s="17">
        <v>18</v>
      </c>
      <c r="T267" s="157" t="s">
        <v>388</v>
      </c>
      <c r="U267" s="155">
        <v>18</v>
      </c>
      <c r="V267" s="157" t="s">
        <v>434</v>
      </c>
      <c r="W267" s="155">
        <v>18</v>
      </c>
      <c r="X267" s="216" t="s">
        <v>467</v>
      </c>
      <c r="Y267" s="215">
        <v>18</v>
      </c>
      <c r="Z267" s="216" t="s">
        <v>264</v>
      </c>
      <c r="AA267" s="215">
        <v>18</v>
      </c>
      <c r="AB267" s="216" t="s">
        <v>515</v>
      </c>
      <c r="AC267" s="215">
        <v>18</v>
      </c>
      <c r="AD267" s="216" t="s">
        <v>522</v>
      </c>
      <c r="AE267" s="215">
        <v>18</v>
      </c>
      <c r="AF267" s="216" t="s">
        <v>547</v>
      </c>
      <c r="AG267" s="215">
        <v>18</v>
      </c>
      <c r="AH267" s="216" t="s">
        <v>576</v>
      </c>
      <c r="AI267" s="215">
        <v>18</v>
      </c>
      <c r="AJ267" s="276"/>
      <c r="AK267" s="273"/>
      <c r="AL267" s="18"/>
      <c r="AM267" s="275"/>
      <c r="AN267" s="19"/>
    </row>
    <row r="268" spans="1:40" ht="14" customHeight="1" x14ac:dyDescent="0.15">
      <c r="A268" s="43" t="s">
        <v>293</v>
      </c>
      <c r="B268" s="43" t="s">
        <v>294</v>
      </c>
      <c r="C268" s="50">
        <f>+G268+I268+K268+M268+O268+Q268+S268+U268+W268+Y268+AA268+AC268+AE268+AG268+AI268</f>
        <v>927.5</v>
      </c>
      <c r="D268" s="23">
        <f>+C268/E268</f>
        <v>185.5</v>
      </c>
      <c r="E268" s="51">
        <f>COUNTA(F268,H268,J268,L268,N268,P268,R268,T268,V268,X268,Z268,AB268,AD268,AF268,AH268)</f>
        <v>5</v>
      </c>
      <c r="F268" s="39"/>
      <c r="G268" s="31"/>
      <c r="H268" s="92"/>
      <c r="I268" s="86"/>
      <c r="J268" s="92"/>
      <c r="K268" s="86"/>
      <c r="L268" s="92">
        <v>79</v>
      </c>
      <c r="M268" s="86">
        <v>170</v>
      </c>
      <c r="N268" s="46"/>
      <c r="O268" s="86"/>
      <c r="P268" s="92">
        <v>72</v>
      </c>
      <c r="Q268" s="86">
        <v>190</v>
      </c>
      <c r="R268" s="92"/>
      <c r="S268" s="174"/>
      <c r="T268" s="135"/>
      <c r="U268" s="175"/>
      <c r="V268" s="46">
        <v>79</v>
      </c>
      <c r="W268" s="31">
        <v>167.5</v>
      </c>
      <c r="X268" s="92"/>
      <c r="Y268" s="86"/>
      <c r="Z268" s="92"/>
      <c r="AA268" s="86"/>
      <c r="AB268" s="92">
        <v>77</v>
      </c>
      <c r="AC268" s="86">
        <v>200</v>
      </c>
      <c r="AD268" s="92"/>
      <c r="AE268" s="86"/>
      <c r="AF268" s="92"/>
      <c r="AG268" s="86"/>
      <c r="AH268" s="92">
        <v>77</v>
      </c>
      <c r="AI268" s="86">
        <v>200</v>
      </c>
      <c r="AJ268" s="26">
        <f>F268+H268+J268+L268+N268+P268+R268+T268+V268+X268+Z268+AB268+AD268+AF268+AH268</f>
        <v>384</v>
      </c>
      <c r="AK268" s="21">
        <f>+AJ268/E268</f>
        <v>76.8</v>
      </c>
      <c r="AL268" s="22">
        <f>IF(F268="",0,$G$180)+IF(H268="",0,$G$180)+IF(J268="",0,$G$180)+IF(L268="",0,$G$180)+IF(N268="",0,$G$180)+IF(P268="",0,$G$180)+IF(R268="",0,$G$180)+IF(T268="",0,$G$180)+IF(V268="",0,$G$180)+IF(X268="",0,$G$180)+IF(Z268="",0,$G$180)+IF(AB268="",0,$G$180)+IF(AD268="",0,$G$180)+IF(AF268="",0,$G$180)+IF(AH268="",0,$G$180)</f>
        <v>90</v>
      </c>
      <c r="AM268" s="21">
        <f>AJ268/AL268</f>
        <v>4.2666666666666666</v>
      </c>
      <c r="AN268" s="54">
        <v>1</v>
      </c>
    </row>
    <row r="269" spans="1:40" ht="14" customHeight="1" x14ac:dyDescent="0.15">
      <c r="A269" s="4" t="s">
        <v>228</v>
      </c>
      <c r="B269" s="4" t="s">
        <v>229</v>
      </c>
      <c r="C269" s="50">
        <f>+G269+I269+K269+M269+O269+Q269+S269+U269+W269+Y269+AA269+AC269+AE269+AG269+AI269</f>
        <v>1245</v>
      </c>
      <c r="D269" s="23">
        <f>+C269/E269</f>
        <v>177.85714285714286</v>
      </c>
      <c r="E269" s="51">
        <f>COUNTA(F269,H269,J269,L269,N269,P269,R269,T269,V269,X269,Z269,AB269,AD269,AF269,AH269)</f>
        <v>7</v>
      </c>
      <c r="F269" s="39"/>
      <c r="G269" s="31"/>
      <c r="H269" s="92">
        <v>79</v>
      </c>
      <c r="I269" s="86">
        <v>170</v>
      </c>
      <c r="J269" s="92">
        <v>78</v>
      </c>
      <c r="K269" s="86">
        <v>190</v>
      </c>
      <c r="L269" s="92"/>
      <c r="M269" s="86"/>
      <c r="N269" s="39">
        <v>72</v>
      </c>
      <c r="O269" s="82">
        <v>200</v>
      </c>
      <c r="P269" s="91">
        <v>72</v>
      </c>
      <c r="Q269" s="82">
        <v>190</v>
      </c>
      <c r="R269" s="91"/>
      <c r="S269" s="173"/>
      <c r="T269" s="166">
        <v>72</v>
      </c>
      <c r="U269" s="177">
        <v>200</v>
      </c>
      <c r="V269" s="35"/>
      <c r="W269" s="28"/>
      <c r="X269" s="91">
        <v>83</v>
      </c>
      <c r="Y269" s="82">
        <v>140</v>
      </c>
      <c r="Z269" s="91"/>
      <c r="AA269" s="82"/>
      <c r="AB269" s="91">
        <v>82</v>
      </c>
      <c r="AC269" s="82">
        <v>155</v>
      </c>
      <c r="AD269" s="91"/>
      <c r="AE269" s="82"/>
      <c r="AF269" s="91"/>
      <c r="AG269" s="82"/>
      <c r="AH269" s="91"/>
      <c r="AI269" s="82"/>
      <c r="AJ269" s="26">
        <f>F269+H269+J269+L269+N269+P269+R269+T269+V269+X269+Z269+AB269+AD269+AF269+AH269</f>
        <v>538</v>
      </c>
      <c r="AK269" s="21">
        <f>+AJ269/E269</f>
        <v>76.857142857142861</v>
      </c>
      <c r="AL269" s="22">
        <f>IF(F269="",0,$G$180)+IF(H269="",0,$G$180)+IF(J269="",0,$G$180)+IF(L269="",0,$G$180)+IF(N269="",0,$G$180)+IF(P269="",0,$G$180)+IF(R269="",0,$G$180)+IF(T269="",0,$G$180)+IF(V269="",0,$G$180)+IF(X269="",0,$G$180)+IF(Z269="",0,$G$180)+IF(AB269="",0,$G$180)+IF(AD269="",0,$G$180)+IF(AF269="",0,$G$180)+IF(AH269="",0,$G$180)</f>
        <v>126</v>
      </c>
      <c r="AM269" s="21">
        <f>AJ269/AL269</f>
        <v>4.2698412698412698</v>
      </c>
      <c r="AN269" s="54">
        <v>2</v>
      </c>
    </row>
    <row r="270" spans="1:40" ht="14" customHeight="1" x14ac:dyDescent="0.15">
      <c r="A270" s="43" t="s">
        <v>123</v>
      </c>
      <c r="B270" s="43" t="s">
        <v>79</v>
      </c>
      <c r="C270" s="50">
        <f>+G270+I270+K270+M270+O270+Q270+S270+U270+W270+Y270+AA270+AC270+AE270+AG270+AI270</f>
        <v>157.5</v>
      </c>
      <c r="D270" s="23">
        <f>+C270/E270</f>
        <v>157.5</v>
      </c>
      <c r="E270" s="51">
        <f>COUNTA(F270,H270,J270,L270,N270,P270,R270,T270,V270,X270,Z270,AB270,AD270,AF270,AH270)</f>
        <v>1</v>
      </c>
      <c r="F270" s="39"/>
      <c r="G270" s="31"/>
      <c r="H270" s="92"/>
      <c r="I270" s="86"/>
      <c r="J270" s="92"/>
      <c r="K270" s="86"/>
      <c r="L270" s="92"/>
      <c r="M270" s="86"/>
      <c r="N270" s="39">
        <v>78</v>
      </c>
      <c r="O270" s="82">
        <v>157.5</v>
      </c>
      <c r="P270" s="91"/>
      <c r="Q270" s="82"/>
      <c r="R270" s="91"/>
      <c r="S270" s="173"/>
      <c r="T270" s="166"/>
      <c r="U270" s="177"/>
      <c r="V270" s="35"/>
      <c r="W270" s="28"/>
      <c r="X270" s="91"/>
      <c r="Y270" s="82"/>
      <c r="Z270" s="91"/>
      <c r="AA270" s="82"/>
      <c r="AB270" s="91"/>
      <c r="AC270" s="82"/>
      <c r="AD270" s="91"/>
      <c r="AE270" s="82"/>
      <c r="AF270" s="91"/>
      <c r="AG270" s="82"/>
      <c r="AH270" s="91"/>
      <c r="AI270" s="82"/>
      <c r="AJ270" s="26">
        <f>F270+H270+J270+L270+N270+P270+R270+T270+V270+X270+Z270+AB270+AD270+AF270+AH270</f>
        <v>78</v>
      </c>
      <c r="AK270" s="21">
        <f>+AJ270/E270</f>
        <v>78</v>
      </c>
      <c r="AL270" s="22">
        <f>IF(F270="",0,$G$180)+IF(H270="",0,$G$180)+IF(J270="",0,$G$180)+IF(L270="",0,$G$180)+IF(N270="",0,$G$180)+IF(P270="",0,$G$180)+IF(R270="",0,$G$180)+IF(T270="",0,$G$180)+IF(V270="",0,$G$180)+IF(X270="",0,$G$180)+IF(Z270="",0,$G$180)+IF(AB270="",0,$G$180)+IF(AD270="",0,$G$180)+IF(AF270="",0,$G$180)+IF(AH270="",0,$G$180)</f>
        <v>18</v>
      </c>
      <c r="AM270" s="21">
        <f>AJ270/AL270</f>
        <v>4.333333333333333</v>
      </c>
      <c r="AN270" s="54">
        <v>3</v>
      </c>
    </row>
    <row r="271" spans="1:40" ht="14" customHeight="1" x14ac:dyDescent="0.15">
      <c r="A271" s="4" t="s">
        <v>191</v>
      </c>
      <c r="B271" s="4" t="s">
        <v>192</v>
      </c>
      <c r="C271" s="50">
        <f>+G271+I271+K271+M271+O271+Q271+S271+U271+W271+Y271+AA271+AC271+AE271+AG271+AI271</f>
        <v>710.83</v>
      </c>
      <c r="D271" s="23">
        <f>+C271/E271</f>
        <v>177.70750000000001</v>
      </c>
      <c r="E271" s="51">
        <f>COUNTA(F271,H271,J271,L271,N271,P271,R271,T271,V271,X271,Z271,AB271,AD271,AF271,AH271)</f>
        <v>4</v>
      </c>
      <c r="F271" s="39">
        <v>82</v>
      </c>
      <c r="G271" s="31">
        <v>183.33</v>
      </c>
      <c r="H271" s="92">
        <v>79</v>
      </c>
      <c r="I271" s="86">
        <v>170</v>
      </c>
      <c r="J271" s="92"/>
      <c r="K271" s="86"/>
      <c r="L271" s="92">
        <v>74</v>
      </c>
      <c r="M271" s="86">
        <v>200</v>
      </c>
      <c r="N271" s="108">
        <v>78</v>
      </c>
      <c r="O271" s="82">
        <v>157.5</v>
      </c>
      <c r="P271" s="91"/>
      <c r="Q271" s="82"/>
      <c r="R271" s="91"/>
      <c r="S271" s="173"/>
      <c r="T271" s="166"/>
      <c r="U271" s="177"/>
      <c r="V271" s="35"/>
      <c r="W271" s="28"/>
      <c r="X271" s="91"/>
      <c r="Y271" s="82"/>
      <c r="Z271" s="91"/>
      <c r="AA271" s="82"/>
      <c r="AB271" s="91"/>
      <c r="AC271" s="82"/>
      <c r="AD271" s="91"/>
      <c r="AE271" s="82"/>
      <c r="AF271" s="91"/>
      <c r="AG271" s="82"/>
      <c r="AH271" s="91"/>
      <c r="AI271" s="82"/>
      <c r="AJ271" s="26">
        <f>F271+H271+J271+L271+N271+P271+R271+T271+V271+X271+Z271+AB271+AD271+AF271+AH271</f>
        <v>313</v>
      </c>
      <c r="AK271" s="21">
        <f>+AJ271/E271</f>
        <v>78.25</v>
      </c>
      <c r="AL271" s="22">
        <f>IF(F271="",0,$G$180)+IF(H271="",0,$G$180)+IF(J271="",0,$G$180)+IF(L271="",0,$G$180)+IF(N271="",0,$G$180)+IF(P271="",0,$G$180)+IF(R271="",0,$G$180)+IF(T271="",0,$G$180)+IF(V271="",0,$G$180)+IF(X271="",0,$G$180)+IF(Z271="",0,$G$180)+IF(AB271="",0,$G$180)+IF(AD271="",0,$G$180)+IF(AF271="",0,$G$180)+IF(AH271="",0,$G$180)</f>
        <v>72</v>
      </c>
      <c r="AM271" s="21">
        <f>AJ271/AL271</f>
        <v>4.3472222222222223</v>
      </c>
      <c r="AN271" s="54">
        <v>4</v>
      </c>
    </row>
    <row r="272" spans="1:40" ht="14" customHeight="1" x14ac:dyDescent="0.15">
      <c r="A272" s="5" t="s">
        <v>22</v>
      </c>
      <c r="B272" s="5" t="s">
        <v>354</v>
      </c>
      <c r="C272" s="50">
        <f>+G272+I272+K272+M272+O272+Q272+S272+U272+W272+Y272+AA272+AC272+AE272+AG272+AI272</f>
        <v>350</v>
      </c>
      <c r="D272" s="23">
        <f>+C272/E272</f>
        <v>175</v>
      </c>
      <c r="E272" s="51">
        <f>COUNTA(F272,H272,J272,L272,N272,P272,R272,T272,V272,X272,Z272,AB272,AD272,AF272,AH272)</f>
        <v>2</v>
      </c>
      <c r="F272" s="39"/>
      <c r="G272" s="31"/>
      <c r="H272" s="92"/>
      <c r="I272" s="86"/>
      <c r="J272" s="92"/>
      <c r="K272" s="86"/>
      <c r="L272" s="92"/>
      <c r="M272" s="86"/>
      <c r="N272" s="92"/>
      <c r="O272" s="86"/>
      <c r="P272" s="92"/>
      <c r="Q272" s="86"/>
      <c r="R272" s="92"/>
      <c r="S272" s="174"/>
      <c r="T272" s="135"/>
      <c r="U272" s="175"/>
      <c r="V272" s="46"/>
      <c r="W272" s="31"/>
      <c r="X272" s="91"/>
      <c r="Y272" s="82"/>
      <c r="Z272" s="91">
        <v>79</v>
      </c>
      <c r="AA272" s="82">
        <v>175</v>
      </c>
      <c r="AB272" s="91"/>
      <c r="AC272" s="82"/>
      <c r="AD272" s="91"/>
      <c r="AE272" s="82"/>
      <c r="AF272" s="91">
        <v>78</v>
      </c>
      <c r="AG272" s="82">
        <v>175</v>
      </c>
      <c r="AH272" s="91"/>
      <c r="AI272" s="82"/>
      <c r="AJ272" s="26">
        <f>F272+H272+J272+L272+N272+P272+R272+T272+V272+X272+Z272+AB272+AD272+AF272+AH272</f>
        <v>157</v>
      </c>
      <c r="AK272" s="21">
        <f>+AJ272/E272</f>
        <v>78.5</v>
      </c>
      <c r="AL272" s="22">
        <f>IF(F272="",0,$G$180)+IF(H272="",0,$G$180)+IF(J272="",0,$G$180)+IF(L272="",0,$G$180)+IF(N272="",0,$G$180)+IF(P272="",0,$G$180)+IF(R272="",0,$G$180)+IF(T272="",0,$G$180)+IF(V272="",0,$G$180)+IF(X272="",0,$G$180)+IF(Z272="",0,$G$180)+IF(AB272="",0,$G$180)+IF(AD272="",0,$G$180)+IF(AF272="",0,$G$180)+IF(AH272="",0,$G$180)</f>
        <v>36</v>
      </c>
      <c r="AM272" s="21">
        <f>AJ272/AL272</f>
        <v>4.3611111111111107</v>
      </c>
      <c r="AN272" s="54">
        <v>5</v>
      </c>
    </row>
    <row r="273" spans="1:44" ht="14" customHeight="1" x14ac:dyDescent="0.15">
      <c r="A273" s="4" t="s">
        <v>188</v>
      </c>
      <c r="B273" s="4" t="s">
        <v>189</v>
      </c>
      <c r="C273" s="50">
        <f>+G273+I273+K273+M273+O273+Q273+S273+U273+W273+Y273+AA273+AC273+AE273+AG273+AI273</f>
        <v>1207.5</v>
      </c>
      <c r="D273" s="23">
        <f>+C273/E273</f>
        <v>172.5</v>
      </c>
      <c r="E273" s="51">
        <f>COUNTA(F273,H273,J273,L273,N273,P273,R273,T273,V273,X273,Z273,AB273,AD273,AF273,AH273)</f>
        <v>7</v>
      </c>
      <c r="F273" s="39">
        <v>83</v>
      </c>
      <c r="G273" s="31">
        <v>162.5</v>
      </c>
      <c r="H273" s="92">
        <v>77</v>
      </c>
      <c r="I273" s="86">
        <v>200</v>
      </c>
      <c r="J273" s="92"/>
      <c r="K273" s="86"/>
      <c r="L273" s="92">
        <v>77</v>
      </c>
      <c r="M273" s="86">
        <v>180</v>
      </c>
      <c r="N273" s="39">
        <v>77</v>
      </c>
      <c r="O273" s="82">
        <v>167.5</v>
      </c>
      <c r="P273" s="91"/>
      <c r="Q273" s="82"/>
      <c r="R273" s="91">
        <v>74</v>
      </c>
      <c r="S273" s="173">
        <v>200</v>
      </c>
      <c r="T273" s="166"/>
      <c r="U273" s="177"/>
      <c r="V273" s="35">
        <v>80</v>
      </c>
      <c r="W273" s="28">
        <v>157.5</v>
      </c>
      <c r="X273" s="91">
        <v>83</v>
      </c>
      <c r="Y273" s="82">
        <v>140</v>
      </c>
      <c r="Z273" s="91"/>
      <c r="AA273" s="82"/>
      <c r="AB273" s="91"/>
      <c r="AC273" s="82"/>
      <c r="AD273" s="91"/>
      <c r="AE273" s="82"/>
      <c r="AF273" s="91"/>
      <c r="AG273" s="82"/>
      <c r="AH273" s="91"/>
      <c r="AI273" s="82"/>
      <c r="AJ273" s="26">
        <f>F273+H273+J273+L273+N273+P273+R273+T273+V273+X273+Z273+AB273+AD273+AF273+AH273</f>
        <v>551</v>
      </c>
      <c r="AK273" s="21">
        <f>+AJ273/E273</f>
        <v>78.714285714285708</v>
      </c>
      <c r="AL273" s="22">
        <f>IF(F273="",0,$G$180)+IF(H273="",0,$G$180)+IF(J273="",0,$G$180)+IF(L273="",0,$G$180)+IF(N273="",0,$G$180)+IF(P273="",0,$G$180)+IF(R273="",0,$G$180)+IF(T273="",0,$G$180)+IF(V273="",0,$G$180)+IF(X273="",0,$G$180)+IF(Z273="",0,$G$180)+IF(AB273="",0,$G$180)+IF(AD273="",0,$G$180)+IF(AF273="",0,$G$180)+IF(AH273="",0,$G$180)</f>
        <v>126</v>
      </c>
      <c r="AM273" s="21">
        <f>AJ273/AL273</f>
        <v>4.3730158730158726</v>
      </c>
      <c r="AN273" s="54">
        <v>6</v>
      </c>
    </row>
    <row r="274" spans="1:44" ht="14" customHeight="1" x14ac:dyDescent="0.15">
      <c r="A274" s="43" t="s">
        <v>363</v>
      </c>
      <c r="B274" s="43" t="s">
        <v>362</v>
      </c>
      <c r="C274" s="50">
        <f>+G274+I274+K274+M274+O274+Q274+S274+U274+W274+Y274+AA274+AC274+AE274+AG274+AI274</f>
        <v>340</v>
      </c>
      <c r="D274" s="23">
        <f>+C274/E274</f>
        <v>170</v>
      </c>
      <c r="E274" s="51">
        <f>COUNTA(F274,H274,J274,L274,N274,P274,R274,T274,V274,X274,Z274,AB274,AD274,AF274,AH274)</f>
        <v>2</v>
      </c>
      <c r="F274" s="39"/>
      <c r="G274" s="100"/>
      <c r="H274" s="91"/>
      <c r="I274" s="110"/>
      <c r="J274" s="91"/>
      <c r="K274" s="110"/>
      <c r="L274" s="91"/>
      <c r="M274" s="110"/>
      <c r="N274" s="39"/>
      <c r="O274" s="82"/>
      <c r="P274" s="91">
        <v>79</v>
      </c>
      <c r="Q274" s="82">
        <v>165</v>
      </c>
      <c r="R274" s="91"/>
      <c r="S274" s="173"/>
      <c r="T274" s="135">
        <v>80</v>
      </c>
      <c r="U274" s="175">
        <v>175</v>
      </c>
      <c r="V274" s="46"/>
      <c r="W274" s="31"/>
      <c r="X274" s="92"/>
      <c r="Y274" s="86"/>
      <c r="Z274" s="92"/>
      <c r="AA274" s="86"/>
      <c r="AB274" s="92"/>
      <c r="AC274" s="86"/>
      <c r="AD274" s="92"/>
      <c r="AE274" s="86"/>
      <c r="AF274" s="92"/>
      <c r="AG274" s="86"/>
      <c r="AH274" s="92"/>
      <c r="AI274" s="86"/>
      <c r="AJ274" s="26">
        <f>F274+H274+J274+L274+N274+P274+R274+T274+V274+X274+Z274+AB274+AD274+AF274+AH274</f>
        <v>159</v>
      </c>
      <c r="AK274" s="21">
        <f>+AJ274/E274</f>
        <v>79.5</v>
      </c>
      <c r="AL274" s="22">
        <f>IF(F274="",0,$G$180)+IF(H274="",0,$G$180)+IF(J274="",0,$G$180)+IF(L274="",0,$G$180)+IF(N274="",0,$G$180)+IF(P274="",0,$G$180)+IF(R274="",0,$G$180)+IF(T274="",0,$G$180)+IF(V274="",0,$G$180)+IF(X274="",0,$G$180)+IF(Z274="",0,$G$180)+IF(AB274="",0,$G$180)+IF(AD274="",0,$G$180)+IF(AF274="",0,$G$180)+IF(AH274="",0,$G$180)</f>
        <v>36</v>
      </c>
      <c r="AM274" s="21">
        <f>AJ274/AL274</f>
        <v>4.416666666666667</v>
      </c>
      <c r="AN274" s="54">
        <v>7</v>
      </c>
    </row>
    <row r="275" spans="1:44" ht="14" customHeight="1" x14ac:dyDescent="0.15">
      <c r="A275" s="43" t="s">
        <v>320</v>
      </c>
      <c r="B275" s="43" t="s">
        <v>321</v>
      </c>
      <c r="C275" s="50">
        <f>+G275+I275+K275+M275+O275+Q275+S275+U275+W275+Y275+AA275+AC275+AE275+AG275+AI275</f>
        <v>1037.5</v>
      </c>
      <c r="D275" s="23">
        <f>+C275/E275</f>
        <v>172.91666666666666</v>
      </c>
      <c r="E275" s="51">
        <f>COUNTA(F275,H275,J275,L275,N275,P275,R275,T275,V275,X275,Z275,AB275,AD275,AF275,AH275)</f>
        <v>6</v>
      </c>
      <c r="F275" s="39"/>
      <c r="G275" s="31"/>
      <c r="H275" s="92"/>
      <c r="I275" s="86"/>
      <c r="J275" s="92"/>
      <c r="K275" s="86"/>
      <c r="L275" s="92"/>
      <c r="M275" s="86"/>
      <c r="N275" s="39">
        <v>77</v>
      </c>
      <c r="O275" s="82">
        <v>167.5</v>
      </c>
      <c r="P275" s="91"/>
      <c r="Q275" s="82"/>
      <c r="R275" s="91"/>
      <c r="S275" s="173"/>
      <c r="T275" s="166"/>
      <c r="U275" s="177"/>
      <c r="V275" s="35">
        <v>75</v>
      </c>
      <c r="W275" s="28">
        <v>200</v>
      </c>
      <c r="X275" s="91">
        <v>77</v>
      </c>
      <c r="Y275" s="82">
        <v>170</v>
      </c>
      <c r="Z275" s="91">
        <v>79</v>
      </c>
      <c r="AA275" s="82">
        <v>175</v>
      </c>
      <c r="AB275" s="91"/>
      <c r="AC275" s="82"/>
      <c r="AD275" s="91"/>
      <c r="AE275" s="82"/>
      <c r="AF275" s="91">
        <v>84</v>
      </c>
      <c r="AG275" s="82">
        <v>155</v>
      </c>
      <c r="AH275" s="91">
        <v>88</v>
      </c>
      <c r="AI275" s="82">
        <v>170</v>
      </c>
      <c r="AJ275" s="26">
        <f>F275+H275+J275+L275+N275+P275+R275+T275+V275+X275+Z275+AB275+AD275+AF275+AH275</f>
        <v>480</v>
      </c>
      <c r="AK275" s="21">
        <f>+AJ275/E275</f>
        <v>80</v>
      </c>
      <c r="AL275" s="22">
        <f>IF(F275="",0,$G$180)+IF(H275="",0,$G$180)+IF(J275="",0,$G$180)+IF(L275="",0,$G$180)+IF(N275="",0,$G$180)+IF(P275="",0,$G$180)+IF(R275="",0,$G$180)+IF(T275="",0,$G$180)+IF(V275="",0,$G$180)+IF(X275="",0,$G$180)+IF(Z275="",0,$G$180)+IF(AB275="",0,$G$180)+IF(AD275="",0,$G$180)+IF(AF275="",0,$G$180)+IF(AH275="",0,$G$180)</f>
        <v>108</v>
      </c>
      <c r="AM275" s="21">
        <f>AJ275/AL275</f>
        <v>4.4444444444444446</v>
      </c>
      <c r="AN275" s="54">
        <v>8</v>
      </c>
    </row>
    <row r="276" spans="1:44" ht="14" customHeight="1" x14ac:dyDescent="0.15">
      <c r="A276" s="4" t="s">
        <v>66</v>
      </c>
      <c r="B276" s="4" t="s">
        <v>67</v>
      </c>
      <c r="C276" s="50">
        <f>+G276+I276+K276+M276+O276+Q276+S276+U276+W276+Y276+AA276+AC276+AE276+AG276+AI276</f>
        <v>870</v>
      </c>
      <c r="D276" s="23">
        <f>+C276/E276</f>
        <v>174</v>
      </c>
      <c r="E276" s="51">
        <f>COUNTA(F276,H276,J276,L276,N276,P276,R276,T276,V276,X276,Z276,AB276,AD276,AF276,AH276)</f>
        <v>5</v>
      </c>
      <c r="F276" s="39">
        <v>87</v>
      </c>
      <c r="G276" s="31">
        <v>147.5</v>
      </c>
      <c r="H276" s="92"/>
      <c r="I276" s="86"/>
      <c r="J276" s="92"/>
      <c r="K276" s="86"/>
      <c r="L276" s="92"/>
      <c r="M276" s="86"/>
      <c r="N276" s="92"/>
      <c r="O276" s="86"/>
      <c r="P276" s="92"/>
      <c r="Q276" s="86"/>
      <c r="R276" s="92"/>
      <c r="S276" s="174"/>
      <c r="T276" s="135"/>
      <c r="U276" s="175"/>
      <c r="V276" s="46"/>
      <c r="W276" s="31"/>
      <c r="X276" s="92">
        <v>80</v>
      </c>
      <c r="Y276" s="86">
        <v>157.5</v>
      </c>
      <c r="Z276" s="92">
        <v>76</v>
      </c>
      <c r="AA276" s="86">
        <v>200</v>
      </c>
      <c r="AB276" s="92">
        <v>80</v>
      </c>
      <c r="AC276" s="86">
        <v>165</v>
      </c>
      <c r="AD276" s="92"/>
      <c r="AE276" s="86"/>
      <c r="AF276" s="92">
        <v>77</v>
      </c>
      <c r="AG276" s="86">
        <v>200</v>
      </c>
      <c r="AH276" s="92"/>
      <c r="AI276" s="86"/>
      <c r="AJ276" s="26">
        <f>F276+H276+J276+L276+N276+P276+R276+T276+V276+X276+Z276+AB276+AD276+AF276+AH276</f>
        <v>400</v>
      </c>
      <c r="AK276" s="21">
        <f>+AJ276/E276</f>
        <v>80</v>
      </c>
      <c r="AL276" s="22">
        <f>IF(F276="",0,$G$180)+IF(H276="",0,$G$180)+IF(J276="",0,$G$180)+IF(L276="",0,$G$180)+IF(N276="",0,$G$180)+IF(P276="",0,$G$180)+IF(R276="",0,$G$180)+IF(T276="",0,$G$180)+IF(V276="",0,$G$180)+IF(X276="",0,$G$180)+IF(Z276="",0,$G$180)+IF(AB276="",0,$G$180)+IF(AD276="",0,$G$180)+IF(AF276="",0,$G$180)+IF(AH276="",0,$G$180)</f>
        <v>90</v>
      </c>
      <c r="AM276" s="21">
        <f>AJ276/AL276</f>
        <v>4.4444444444444446</v>
      </c>
      <c r="AN276" s="54">
        <v>9</v>
      </c>
      <c r="AP276" s="33"/>
      <c r="AQ276" s="33"/>
      <c r="AR276" s="33"/>
    </row>
    <row r="277" spans="1:44" ht="14" customHeight="1" x14ac:dyDescent="0.15">
      <c r="A277" s="6" t="s">
        <v>63</v>
      </c>
      <c r="B277" s="6" t="s">
        <v>242</v>
      </c>
      <c r="C277" s="50">
        <f>+G277+I277+K277+M277+O277+Q277+S277+U277+W277+Y277+AA277+AC277+AE277+AG277+AI277</f>
        <v>1160</v>
      </c>
      <c r="D277" s="23">
        <f>+C277/E277</f>
        <v>165.71428571428572</v>
      </c>
      <c r="E277" s="51">
        <f>COUNTA(F277,H277,J277,L277,N277,P277,R277,T277,V277,X277,Z277,AB277,AD277,AF277,AH277)</f>
        <v>7</v>
      </c>
      <c r="F277" s="39"/>
      <c r="G277" s="31"/>
      <c r="H277" s="92"/>
      <c r="I277" s="86"/>
      <c r="J277" s="92">
        <v>78</v>
      </c>
      <c r="K277" s="86">
        <v>190</v>
      </c>
      <c r="L277" s="92">
        <v>81</v>
      </c>
      <c r="M277" s="86">
        <v>162.5</v>
      </c>
      <c r="N277" s="92"/>
      <c r="O277" s="86"/>
      <c r="P277" s="92">
        <v>84</v>
      </c>
      <c r="Q277" s="86">
        <v>145</v>
      </c>
      <c r="R277" s="92">
        <v>82</v>
      </c>
      <c r="S277" s="174">
        <v>165</v>
      </c>
      <c r="T277" s="135"/>
      <c r="U277" s="175"/>
      <c r="V277" s="46">
        <v>77</v>
      </c>
      <c r="W277" s="31">
        <v>180</v>
      </c>
      <c r="X277" s="92">
        <v>80</v>
      </c>
      <c r="Y277" s="86">
        <v>157.5</v>
      </c>
      <c r="Z277" s="92"/>
      <c r="AA277" s="86"/>
      <c r="AB277" s="92"/>
      <c r="AC277" s="86"/>
      <c r="AD277" s="92"/>
      <c r="AE277" s="86"/>
      <c r="AF277" s="92">
        <v>83</v>
      </c>
      <c r="AG277" s="86">
        <v>160</v>
      </c>
      <c r="AH277" s="92"/>
      <c r="AI277" s="86"/>
      <c r="AJ277" s="26">
        <f>F277+H277+J277+L277+N277+P277+R277+T277+V277+X277+Z277+AB277+AD277+AF277+AH277</f>
        <v>565</v>
      </c>
      <c r="AK277" s="21">
        <f>+AJ277/E277</f>
        <v>80.714285714285708</v>
      </c>
      <c r="AL277" s="22">
        <f>IF(F277="",0,$G$180)+IF(H277="",0,$G$180)+IF(J277="",0,$G$180)+IF(L277="",0,$G$180)+IF(N277="",0,$G$180)+IF(P277="",0,$G$180)+IF(R277="",0,$G$180)+IF(T277="",0,$G$180)+IF(V277="",0,$G$180)+IF(X277="",0,$G$180)+IF(Z277="",0,$G$180)+IF(AB277="",0,$G$180)+IF(AD277="",0,$G$180)+IF(AF277="",0,$G$180)+IF(AH277="",0,$G$180)</f>
        <v>126</v>
      </c>
      <c r="AM277" s="21">
        <f>AJ277/AL277</f>
        <v>4.4841269841269842</v>
      </c>
      <c r="AN277" s="54">
        <v>10</v>
      </c>
      <c r="AP277" s="33"/>
      <c r="AQ277" s="33"/>
      <c r="AR277" s="33"/>
    </row>
    <row r="278" spans="1:44" ht="14" customHeight="1" x14ac:dyDescent="0.15">
      <c r="A278" s="43" t="s">
        <v>295</v>
      </c>
      <c r="B278" s="43" t="s">
        <v>296</v>
      </c>
      <c r="C278" s="50">
        <f>+G278+I278+K278+M278+O278+Q278+S278+U278+W278+Y278+AA278+AC278+AE278+AG278+AI278</f>
        <v>1130</v>
      </c>
      <c r="D278" s="23">
        <f>+C278/E278</f>
        <v>161.42857142857142</v>
      </c>
      <c r="E278" s="51">
        <f>COUNTA(F278,H278,J278,L278,N278,P278,R278,T278,V278,X278,Z278,AB278,AD278,AF278,AH278)</f>
        <v>7</v>
      </c>
      <c r="F278" s="39"/>
      <c r="G278" s="31"/>
      <c r="H278" s="92"/>
      <c r="I278" s="86"/>
      <c r="J278" s="92"/>
      <c r="K278" s="86"/>
      <c r="L278" s="92">
        <v>85</v>
      </c>
      <c r="M278" s="86">
        <v>145</v>
      </c>
      <c r="N278" s="39">
        <v>81</v>
      </c>
      <c r="O278" s="82">
        <v>145</v>
      </c>
      <c r="P278" s="92">
        <v>83</v>
      </c>
      <c r="Q278" s="86">
        <v>157.5</v>
      </c>
      <c r="R278" s="92"/>
      <c r="S278" s="174"/>
      <c r="T278" s="135">
        <v>80</v>
      </c>
      <c r="U278" s="175">
        <v>175</v>
      </c>
      <c r="V278" s="35">
        <v>80</v>
      </c>
      <c r="W278" s="28">
        <v>157.5</v>
      </c>
      <c r="X278" s="91">
        <v>76</v>
      </c>
      <c r="Y278" s="82">
        <v>190</v>
      </c>
      <c r="Z278" s="91">
        <v>81</v>
      </c>
      <c r="AA278" s="82">
        <v>160</v>
      </c>
      <c r="AB278" s="91"/>
      <c r="AC278" s="82"/>
      <c r="AD278" s="91"/>
      <c r="AE278" s="82"/>
      <c r="AF278" s="91"/>
      <c r="AG278" s="82"/>
      <c r="AH278" s="91"/>
      <c r="AI278" s="82"/>
      <c r="AJ278" s="26">
        <f>F278+H278+J278+L278+N278+P278+R278+T278+V278+X278+Z278+AB278+AD278+AF278+AH278</f>
        <v>566</v>
      </c>
      <c r="AK278" s="21">
        <f>+AJ278/E278</f>
        <v>80.857142857142861</v>
      </c>
      <c r="AL278" s="22">
        <f>IF(F278="",0,$G$180)+IF(H278="",0,$G$180)+IF(J278="",0,$G$180)+IF(L278="",0,$G$180)+IF(N278="",0,$G$180)+IF(P278="",0,$G$180)+IF(R278="",0,$G$180)+IF(T278="",0,$G$180)+IF(V278="",0,$G$180)+IF(X278="",0,$G$180)+IF(Z278="",0,$G$180)+IF(AB278="",0,$G$180)+IF(AD278="",0,$G$180)+IF(AF278="",0,$G$180)+IF(AH278="",0,$G$180)</f>
        <v>126</v>
      </c>
      <c r="AM278" s="21">
        <f>AJ278/AL278</f>
        <v>4.4920634920634921</v>
      </c>
      <c r="AN278" s="54">
        <v>11</v>
      </c>
      <c r="AP278" s="33"/>
      <c r="AQ278" s="33"/>
      <c r="AR278" s="33"/>
    </row>
    <row r="279" spans="1:44" ht="14" customHeight="1" x14ac:dyDescent="0.15">
      <c r="A279" s="4" t="s">
        <v>59</v>
      </c>
      <c r="B279" s="4" t="s">
        <v>60</v>
      </c>
      <c r="C279" s="50">
        <f>+G279+I279+K279+M279+O279+Q279+S279+U279+W279+Y279+AA279+AC279+AE279+AG279+AI279</f>
        <v>1287.5</v>
      </c>
      <c r="D279" s="23">
        <f>+C279/E279</f>
        <v>160.9375</v>
      </c>
      <c r="E279" s="51">
        <f>COUNTA(F279,H279,J279,L279,N279,P279,R279,T279,V279,X279,Z279,AB279,AD279,AF279,AH279)</f>
        <v>8</v>
      </c>
      <c r="F279" s="39">
        <v>87</v>
      </c>
      <c r="G279" s="31">
        <v>147.5</v>
      </c>
      <c r="H279" s="92">
        <v>84</v>
      </c>
      <c r="I279" s="86">
        <v>150</v>
      </c>
      <c r="J279" s="92"/>
      <c r="K279" s="86"/>
      <c r="L279" s="92">
        <v>83</v>
      </c>
      <c r="M279" s="86">
        <v>155</v>
      </c>
      <c r="N279" s="39">
        <v>80</v>
      </c>
      <c r="O279" s="82">
        <v>150</v>
      </c>
      <c r="P279" s="91">
        <v>77</v>
      </c>
      <c r="Q279" s="82">
        <v>170</v>
      </c>
      <c r="R279" s="91">
        <v>77</v>
      </c>
      <c r="S279" s="173">
        <v>180</v>
      </c>
      <c r="T279" s="166"/>
      <c r="U279" s="177"/>
      <c r="V279" s="35"/>
      <c r="W279" s="28"/>
      <c r="X279" s="91"/>
      <c r="Y279" s="82"/>
      <c r="Z279" s="91"/>
      <c r="AA279" s="82"/>
      <c r="AB279" s="91">
        <v>81</v>
      </c>
      <c r="AC279" s="82">
        <v>160</v>
      </c>
      <c r="AD279" s="91"/>
      <c r="AE279" s="82"/>
      <c r="AF279" s="91">
        <v>78</v>
      </c>
      <c r="AG279" s="82">
        <v>175</v>
      </c>
      <c r="AH279" s="91"/>
      <c r="AI279" s="82"/>
      <c r="AJ279" s="26">
        <f>F279+H279+J279+L279+N279+P279+R279+T279+V279+X279+Z279+AB279+AD279+AF279+AH279</f>
        <v>647</v>
      </c>
      <c r="AK279" s="21">
        <f>+AJ279/E279</f>
        <v>80.875</v>
      </c>
      <c r="AL279" s="22">
        <f>IF(F279="",0,$G$180)+IF(H279="",0,$G$180)+IF(J279="",0,$G$180)+IF(L279="",0,$G$180)+IF(N279="",0,$G$180)+IF(P279="",0,$G$180)+IF(R279="",0,$G$180)+IF(T279="",0,$G$180)+IF(V279="",0,$G$180)+IF(X279="",0,$G$180)+IF(Z279="",0,$G$180)+IF(AB279="",0,$G$180)+IF(AD279="",0,$G$180)+IF(AF279="",0,$G$180)+IF(AH279="",0,$G$180)</f>
        <v>144</v>
      </c>
      <c r="AM279" s="21">
        <f>AJ279/AL279</f>
        <v>4.4930555555555554</v>
      </c>
      <c r="AN279" s="54">
        <v>12</v>
      </c>
      <c r="AP279" s="33"/>
      <c r="AQ279" s="33"/>
      <c r="AR279" s="33"/>
    </row>
    <row r="280" spans="1:44" ht="14" customHeight="1" x14ac:dyDescent="0.15">
      <c r="A280" s="208" t="s">
        <v>463</v>
      </c>
      <c r="B280" s="208" t="s">
        <v>464</v>
      </c>
      <c r="C280" s="50">
        <f>+G280+I280+K280+M280+O280+Q280+S280+U280+W280+Y280+AA280+AC280+AE280+AG280+AI280</f>
        <v>317.5</v>
      </c>
      <c r="D280" s="23">
        <f>+C280/E280</f>
        <v>158.75</v>
      </c>
      <c r="E280" s="51">
        <f>COUNTA(F280,H280,J280,L280,N280,P280,R280,T280,V280,X280,Z280,AB280,AD280,AF280,AH280)</f>
        <v>2</v>
      </c>
      <c r="F280" s="39"/>
      <c r="G280" s="31"/>
      <c r="H280" s="92"/>
      <c r="I280" s="86"/>
      <c r="J280" s="92"/>
      <c r="K280" s="86"/>
      <c r="L280" s="92"/>
      <c r="M280" s="86"/>
      <c r="N280" s="92"/>
      <c r="O280" s="86"/>
      <c r="P280" s="92"/>
      <c r="Q280" s="86"/>
      <c r="R280" s="92"/>
      <c r="S280" s="174"/>
      <c r="T280" s="135"/>
      <c r="U280" s="175"/>
      <c r="V280" s="46">
        <v>79</v>
      </c>
      <c r="W280" s="31">
        <v>167.5</v>
      </c>
      <c r="X280" s="92"/>
      <c r="Y280" s="86"/>
      <c r="Z280" s="92">
        <v>83</v>
      </c>
      <c r="AA280" s="86">
        <v>150</v>
      </c>
      <c r="AB280" s="92"/>
      <c r="AC280" s="86"/>
      <c r="AD280" s="92"/>
      <c r="AE280" s="86"/>
      <c r="AF280" s="92"/>
      <c r="AG280" s="86"/>
      <c r="AH280" s="92"/>
      <c r="AI280" s="86"/>
      <c r="AJ280" s="26">
        <f>F280+H280+J280+L280+N280+P280+R280+T280+V280+X280+Z280+AB280+AD280+AF280+AH280</f>
        <v>162</v>
      </c>
      <c r="AK280" s="21">
        <f>+AJ280/E280</f>
        <v>81</v>
      </c>
      <c r="AL280" s="22">
        <f>IF(F280="",0,$G$180)+IF(H280="",0,$G$180)+IF(J280="",0,$G$180)+IF(L280="",0,$G$180)+IF(N280="",0,$G$180)+IF(P280="",0,$G$180)+IF(R280="",0,$G$180)+IF(T280="",0,$G$180)+IF(V280="",0,$G$180)+IF(X280="",0,$G$180)+IF(Z280="",0,$G$180)+IF(AB280="",0,$G$180)+IF(AD280="",0,$G$180)+IF(AF280="",0,$G$180)+IF(AH280="",0,$G$180)</f>
        <v>36</v>
      </c>
      <c r="AM280" s="21">
        <f>AJ280/AL280</f>
        <v>4.5</v>
      </c>
      <c r="AN280" s="54">
        <v>13</v>
      </c>
      <c r="AP280" s="33"/>
      <c r="AQ280" s="33"/>
      <c r="AR280" s="33"/>
    </row>
    <row r="281" spans="1:44" ht="14" customHeight="1" x14ac:dyDescent="0.15">
      <c r="A281" s="4" t="s">
        <v>101</v>
      </c>
      <c r="B281" s="4" t="s">
        <v>190</v>
      </c>
      <c r="C281" s="50">
        <f>+G281+I281+K281+M281+O281+Q281+S281+U281+W281+Y281+AA281+AC281+AE281+AG281+AI281</f>
        <v>1142.5</v>
      </c>
      <c r="D281" s="23">
        <f>+C281/E281</f>
        <v>163.21428571428572</v>
      </c>
      <c r="E281" s="51">
        <f>COUNTA(F281,H281,J281,L281,N281,P281,R281,T281,V281,X281,Z281,AB281,AD281,AF281,AH281)</f>
        <v>7</v>
      </c>
      <c r="F281" s="39">
        <v>94</v>
      </c>
      <c r="G281" s="31">
        <v>120</v>
      </c>
      <c r="H281" s="92">
        <v>79</v>
      </c>
      <c r="I281" s="86">
        <v>170</v>
      </c>
      <c r="J281" s="92">
        <v>79</v>
      </c>
      <c r="K281" s="86">
        <v>170</v>
      </c>
      <c r="L281" s="92">
        <v>81</v>
      </c>
      <c r="M281" s="86">
        <v>162.5</v>
      </c>
      <c r="N281" s="108">
        <v>76</v>
      </c>
      <c r="O281" s="82">
        <v>180</v>
      </c>
      <c r="P281" s="91"/>
      <c r="Q281" s="82"/>
      <c r="R281" s="91"/>
      <c r="S281" s="173"/>
      <c r="T281" s="166"/>
      <c r="U281" s="177"/>
      <c r="V281" s="35"/>
      <c r="W281" s="28"/>
      <c r="X281" s="91">
        <v>76</v>
      </c>
      <c r="Y281" s="82">
        <v>190</v>
      </c>
      <c r="Z281" s="91"/>
      <c r="AA281" s="82"/>
      <c r="AB281" s="91">
        <v>84</v>
      </c>
      <c r="AC281" s="82">
        <v>150</v>
      </c>
      <c r="AD281" s="91"/>
      <c r="AE281" s="82"/>
      <c r="AF281" s="91"/>
      <c r="AG281" s="82"/>
      <c r="AH281" s="91"/>
      <c r="AI281" s="82"/>
      <c r="AJ281" s="26">
        <f>F281+H281+J281+L281+N281+P281+R281+T281+V281+X281+Z281+AB281+AD281+AF281+AH281</f>
        <v>569</v>
      </c>
      <c r="AK281" s="21">
        <f>+AJ281/E281</f>
        <v>81.285714285714292</v>
      </c>
      <c r="AL281" s="22">
        <f>IF(F281="",0,$G$180)+IF(H281="",0,$G$180)+IF(J281="",0,$G$180)+IF(L281="",0,$G$180)+IF(N281="",0,$G$180)+IF(P281="",0,$G$180)+IF(R281="",0,$G$180)+IF(T281="",0,$G$180)+IF(V281="",0,$G$180)+IF(X281="",0,$G$180)+IF(Z281="",0,$G$180)+IF(AB281="",0,$G$180)+IF(AD281="",0,$G$180)+IF(AF281="",0,$G$180)+IF(AH281="",0,$G$180)</f>
        <v>126</v>
      </c>
      <c r="AM281" s="21">
        <f>AJ281/AL281</f>
        <v>4.5158730158730158</v>
      </c>
      <c r="AN281" s="54">
        <v>14</v>
      </c>
      <c r="AP281" s="33"/>
      <c r="AQ281" s="33"/>
      <c r="AR281" s="33"/>
    </row>
    <row r="282" spans="1:44" ht="14" customHeight="1" x14ac:dyDescent="0.15">
      <c r="A282" s="4" t="s">
        <v>22</v>
      </c>
      <c r="B282" s="4" t="s">
        <v>58</v>
      </c>
      <c r="C282" s="50">
        <f>+G282+I282+K282+M282+O282+Q282+S282+U282+W282+Y282+AA282+AC282+AE282+AG282+AI282</f>
        <v>1438.33</v>
      </c>
      <c r="D282" s="23">
        <f>+C282/E282</f>
        <v>159.81444444444443</v>
      </c>
      <c r="E282" s="51">
        <f>COUNTA(F282,H282,J282,L282,N282,P282,R282,T282,V282,X282,Z282,AB282,AD282,AF282,AH282)</f>
        <v>9</v>
      </c>
      <c r="F282" s="39">
        <v>82</v>
      </c>
      <c r="G282" s="31">
        <v>183.33</v>
      </c>
      <c r="H282" s="92">
        <v>80</v>
      </c>
      <c r="I282" s="86">
        <v>160</v>
      </c>
      <c r="J282" s="92">
        <v>88</v>
      </c>
      <c r="K282" s="86">
        <v>155</v>
      </c>
      <c r="L282" s="92">
        <v>86</v>
      </c>
      <c r="M282" s="86">
        <v>140</v>
      </c>
      <c r="N282" s="92"/>
      <c r="O282" s="86"/>
      <c r="P282" s="92">
        <v>83</v>
      </c>
      <c r="Q282" s="86">
        <v>157.5</v>
      </c>
      <c r="R282" s="92">
        <v>80</v>
      </c>
      <c r="S282" s="174">
        <v>170</v>
      </c>
      <c r="T282" s="135"/>
      <c r="U282" s="175"/>
      <c r="V282" s="46"/>
      <c r="W282" s="31"/>
      <c r="X282" s="92">
        <v>78</v>
      </c>
      <c r="Y282" s="86">
        <v>165</v>
      </c>
      <c r="Z282" s="92"/>
      <c r="AA282" s="86"/>
      <c r="AB282" s="92">
        <v>78</v>
      </c>
      <c r="AC282" s="86">
        <v>180</v>
      </c>
      <c r="AD282" s="92"/>
      <c r="AE282" s="86"/>
      <c r="AF282" s="91">
        <v>89</v>
      </c>
      <c r="AG282" s="82">
        <v>127.5</v>
      </c>
      <c r="AH282" s="91"/>
      <c r="AI282" s="82"/>
      <c r="AJ282" s="26">
        <f>F282+H282+J282+L282+N282+P282+R282+T282+V282+X282+Z282+AB282+AD282+AF282+AH282</f>
        <v>744</v>
      </c>
      <c r="AK282" s="21">
        <f>+AJ282/E282</f>
        <v>82.666666666666671</v>
      </c>
      <c r="AL282" s="22">
        <f>IF(F282="",0,$G$180)+IF(H282="",0,$G$180)+IF(J282="",0,$G$180)+IF(L282="",0,$G$180)+IF(N282="",0,$G$180)+IF(P282="",0,$G$180)+IF(R282="",0,$G$180)+IF(T282="",0,$G$180)+IF(V282="",0,$G$180)+IF(X282="",0,$G$180)+IF(Z282="",0,$G$180)+IF(AB282="",0,$G$180)+IF(AD282="",0,$G$180)+IF(AF282="",0,$G$180)+IF(AH282="",0,$G$180)</f>
        <v>162</v>
      </c>
      <c r="AM282" s="21">
        <f>AJ282/AL282</f>
        <v>4.5925925925925926</v>
      </c>
      <c r="AN282" s="54">
        <v>15</v>
      </c>
      <c r="AP282" s="33"/>
      <c r="AQ282" s="33"/>
      <c r="AR282" s="33"/>
    </row>
    <row r="283" spans="1:44" ht="14" customHeight="1" x14ac:dyDescent="0.15">
      <c r="A283" s="4" t="s">
        <v>68</v>
      </c>
      <c r="B283" s="4" t="s">
        <v>69</v>
      </c>
      <c r="C283" s="50">
        <f>+G283+I283+K283+M283+O283+Q283+S283+U283+W283+Y283+AA283+AC283+AE283+AG283+AI283</f>
        <v>617.5</v>
      </c>
      <c r="D283" s="23">
        <f>+C283/E283</f>
        <v>154.375</v>
      </c>
      <c r="E283" s="51">
        <f>COUNTA(F283,H283,J283,L283,N283,P283,R283,T283,V283,X283,Z283,AB283,AD283,AF283,AH283)</f>
        <v>4</v>
      </c>
      <c r="F283" s="39">
        <v>83</v>
      </c>
      <c r="G283" s="31">
        <v>162.5</v>
      </c>
      <c r="H283" s="92"/>
      <c r="I283" s="86"/>
      <c r="J283" s="92">
        <v>81</v>
      </c>
      <c r="K283" s="86">
        <v>165</v>
      </c>
      <c r="L283" s="92">
        <v>84</v>
      </c>
      <c r="M283" s="86">
        <v>150</v>
      </c>
      <c r="N283" s="108">
        <v>83</v>
      </c>
      <c r="O283" s="82">
        <v>140</v>
      </c>
      <c r="P283" s="91"/>
      <c r="Q283" s="82"/>
      <c r="R283" s="91"/>
      <c r="S283" s="173"/>
      <c r="T283" s="166"/>
      <c r="U283" s="177"/>
      <c r="V283" s="35"/>
      <c r="W283" s="28"/>
      <c r="X283" s="91"/>
      <c r="Y283" s="82"/>
      <c r="Z283" s="91"/>
      <c r="AA283" s="82"/>
      <c r="AB283" s="91"/>
      <c r="AC283" s="82"/>
      <c r="AD283" s="91"/>
      <c r="AE283" s="82"/>
      <c r="AF283" s="91"/>
      <c r="AG283" s="82"/>
      <c r="AH283" s="91"/>
      <c r="AI283" s="82"/>
      <c r="AJ283" s="26">
        <f>F283+H283+J283+L283+N283+P283+R283+T283+V283+X283+Z283+AB283+AD283+AF283+AH283</f>
        <v>331</v>
      </c>
      <c r="AK283" s="21">
        <f>+AJ283/E283</f>
        <v>82.75</v>
      </c>
      <c r="AL283" s="22">
        <f>IF(F283="",0,$G$180)+IF(H283="",0,$G$180)+IF(J283="",0,$G$180)+IF(L283="",0,$G$180)+IF(N283="",0,$G$180)+IF(P283="",0,$G$180)+IF(R283="",0,$G$180)+IF(T283="",0,$G$180)+IF(V283="",0,$G$180)+IF(X283="",0,$G$180)+IF(Z283="",0,$G$180)+IF(AB283="",0,$G$180)+IF(AD283="",0,$G$180)+IF(AF283="",0,$G$180)+IF(AH283="",0,$G$180)</f>
        <v>72</v>
      </c>
      <c r="AM283" s="21">
        <f>AJ283/AL283</f>
        <v>4.5972222222222223</v>
      </c>
      <c r="AN283" s="54">
        <v>16</v>
      </c>
      <c r="AP283" s="33"/>
      <c r="AQ283" s="33"/>
      <c r="AR283" s="33"/>
    </row>
    <row r="284" spans="1:44" ht="14" customHeight="1" x14ac:dyDescent="0.15">
      <c r="A284" s="43" t="s">
        <v>322</v>
      </c>
      <c r="B284" s="43" t="s">
        <v>323</v>
      </c>
      <c r="C284" s="50">
        <f>+G284+I284+K284+M284+O284+Q284+S284+U284+W284+Y284+AA284+AC284+AE284+AG284+AI284</f>
        <v>732.5</v>
      </c>
      <c r="D284" s="23">
        <f>+C284/E284</f>
        <v>146.5</v>
      </c>
      <c r="E284" s="51">
        <f>COUNTA(F284,H284,J284,L284,N284,P284,R284,T284,V284,X284,Z284,AB284,AD284,AF284,AH284)</f>
        <v>5</v>
      </c>
      <c r="F284" s="39"/>
      <c r="G284" s="31"/>
      <c r="H284" s="92"/>
      <c r="I284" s="86"/>
      <c r="J284" s="92"/>
      <c r="K284" s="86"/>
      <c r="L284" s="92"/>
      <c r="M284" s="86"/>
      <c r="N284" s="39">
        <v>85</v>
      </c>
      <c r="O284" s="82">
        <v>127.5</v>
      </c>
      <c r="P284" s="91"/>
      <c r="Q284" s="82"/>
      <c r="R284" s="46">
        <v>85</v>
      </c>
      <c r="S284" s="214">
        <v>147.5</v>
      </c>
      <c r="T284" s="135"/>
      <c r="U284" s="175"/>
      <c r="V284" s="46">
        <v>87</v>
      </c>
      <c r="W284" s="31">
        <v>127.5</v>
      </c>
      <c r="X284" s="92"/>
      <c r="Y284" s="86"/>
      <c r="Z284" s="91">
        <v>81</v>
      </c>
      <c r="AA284" s="82">
        <v>160</v>
      </c>
      <c r="AB284" s="91">
        <v>79</v>
      </c>
      <c r="AC284" s="82">
        <v>170</v>
      </c>
      <c r="AD284" s="91"/>
      <c r="AE284" s="82"/>
      <c r="AF284" s="91"/>
      <c r="AG284" s="82"/>
      <c r="AH284" s="91"/>
      <c r="AI284" s="82"/>
      <c r="AJ284" s="26">
        <f>F284+H284+J284+L284+N284+P284+R284+T284+V284+X284+Z284+AB284+AD284+AF284+AH284</f>
        <v>417</v>
      </c>
      <c r="AK284" s="21">
        <f>+AJ284/E284</f>
        <v>83.4</v>
      </c>
      <c r="AL284" s="22">
        <f>IF(F284="",0,$G$180)+IF(H284="",0,$G$180)+IF(J284="",0,$G$180)+IF(L284="",0,$G$180)+IF(N284="",0,$G$180)+IF(P284="",0,$G$180)+IF(R284="",0,$G$180)+IF(T284="",0,$G$180)+IF(V284="",0,$G$180)+IF(X284="",0,$G$180)+IF(Z284="",0,$G$180)+IF(AB284="",0,$G$180)+IF(AD284="",0,$G$180)+IF(AF284="",0,$G$180)+IF(AH284="",0,$G$180)</f>
        <v>90</v>
      </c>
      <c r="AM284" s="21">
        <f>AJ284/AL284</f>
        <v>4.6333333333333337</v>
      </c>
      <c r="AN284" s="54">
        <v>17</v>
      </c>
      <c r="AP284" s="33"/>
      <c r="AQ284" s="33"/>
      <c r="AR284" s="33"/>
    </row>
    <row r="285" spans="1:44" ht="14" customHeight="1" x14ac:dyDescent="0.15">
      <c r="A285" s="5" t="s">
        <v>385</v>
      </c>
      <c r="B285" s="5" t="s">
        <v>386</v>
      </c>
      <c r="C285" s="50">
        <f>+G285+I285+K285+M285+O285+Q285+S285+U285+W285+Y285+AA285+AC285+AE285+AG285+AI285</f>
        <v>287.5</v>
      </c>
      <c r="D285" s="23">
        <f>+C285/E285</f>
        <v>143.75</v>
      </c>
      <c r="E285" s="51">
        <f>COUNTA(F285,H285,J285,L285,N285,P285,R285,T285,V285,X285,Z285,AB285,AD285,AF285,AH285)</f>
        <v>2</v>
      </c>
      <c r="F285" s="39"/>
      <c r="G285" s="31"/>
      <c r="H285" s="92"/>
      <c r="I285" s="86"/>
      <c r="J285" s="92"/>
      <c r="K285" s="86"/>
      <c r="L285" s="92"/>
      <c r="M285" s="86"/>
      <c r="N285" s="46"/>
      <c r="O285" s="86"/>
      <c r="P285" s="92"/>
      <c r="Q285" s="86"/>
      <c r="R285" s="92">
        <v>86</v>
      </c>
      <c r="S285" s="174">
        <v>137.5</v>
      </c>
      <c r="T285" s="135"/>
      <c r="U285" s="175"/>
      <c r="V285" s="46"/>
      <c r="W285" s="31"/>
      <c r="X285" s="92">
        <v>82</v>
      </c>
      <c r="Y285" s="86">
        <v>150</v>
      </c>
      <c r="Z285" s="92"/>
      <c r="AA285" s="86"/>
      <c r="AB285" s="92"/>
      <c r="AC285" s="86"/>
      <c r="AD285" s="92"/>
      <c r="AE285" s="86"/>
      <c r="AF285" s="92"/>
      <c r="AG285" s="86"/>
      <c r="AH285" s="92"/>
      <c r="AI285" s="86"/>
      <c r="AJ285" s="26">
        <f>F285+H285+J285+L285+N285+P285+R285+T285+V285+X285+Z285+AB285+AD285+AF285+AH285</f>
        <v>168</v>
      </c>
      <c r="AK285" s="21">
        <f>+AJ285/E285</f>
        <v>84</v>
      </c>
      <c r="AL285" s="22">
        <f>IF(F285="",0,$G$180)+IF(H285="",0,$G$180)+IF(J285="",0,$G$180)+IF(L285="",0,$G$180)+IF(N285="",0,$G$180)+IF(P285="",0,$G$180)+IF(R285="",0,$G$180)+IF(T285="",0,$G$180)+IF(V285="",0,$G$180)+IF(X285="",0,$G$180)+IF(Z285="",0,$G$180)+IF(AB285="",0,$G$180)+IF(AD285="",0,$G$180)+IF(AF285="",0,$G$180)+IF(AH285="",0,$G$180)</f>
        <v>36</v>
      </c>
      <c r="AM285" s="21">
        <f>AJ285/AL285</f>
        <v>4.666666666666667</v>
      </c>
      <c r="AN285" s="54">
        <v>18</v>
      </c>
      <c r="AP285" s="33"/>
      <c r="AQ285" s="33"/>
      <c r="AR285" s="33"/>
    </row>
    <row r="286" spans="1:44" ht="14" customHeight="1" x14ac:dyDescent="0.15">
      <c r="A286" s="71" t="s">
        <v>63</v>
      </c>
      <c r="B286" s="71" t="s">
        <v>24</v>
      </c>
      <c r="C286" s="50">
        <f>+G286+I286+K286+M286+O286+Q286+S286+U286+W286+Y286+AA286+AC286+AE286+AG286+AI286</f>
        <v>305</v>
      </c>
      <c r="D286" s="23">
        <f>+C286/E286</f>
        <v>152.5</v>
      </c>
      <c r="E286" s="51">
        <f>COUNTA(F286,H286,J286,L286,N286,P286,R286,T286,V286,X286,Z286,AB286,AD286,AF286,AH286)</f>
        <v>2</v>
      </c>
      <c r="F286" s="39">
        <v>84</v>
      </c>
      <c r="G286" s="31">
        <v>155</v>
      </c>
      <c r="H286" s="92">
        <v>84</v>
      </c>
      <c r="I286" s="86">
        <v>150</v>
      </c>
      <c r="J286" s="92"/>
      <c r="K286" s="86"/>
      <c r="L286" s="92"/>
      <c r="M286" s="86"/>
      <c r="N286" s="92"/>
      <c r="O286" s="86"/>
      <c r="P286" s="92"/>
      <c r="Q286" s="86"/>
      <c r="R286" s="92"/>
      <c r="S286" s="174"/>
      <c r="T286" s="135"/>
      <c r="U286" s="175"/>
      <c r="V286" s="46"/>
      <c r="W286" s="31"/>
      <c r="X286" s="92"/>
      <c r="Y286" s="86"/>
      <c r="Z286" s="92"/>
      <c r="AA286" s="86"/>
      <c r="AB286" s="92"/>
      <c r="AC286" s="86"/>
      <c r="AD286" s="92"/>
      <c r="AE286" s="86"/>
      <c r="AF286" s="92"/>
      <c r="AG286" s="86"/>
      <c r="AH286" s="92"/>
      <c r="AI286" s="86"/>
      <c r="AJ286" s="26">
        <f>F286+H286+J286+L286+N286+P286+R286+T286+V286+X286+Z286+AB286+AD286+AF286+AH286</f>
        <v>168</v>
      </c>
      <c r="AK286" s="21">
        <f>+AJ286/E286</f>
        <v>84</v>
      </c>
      <c r="AL286" s="22">
        <f>IF(F286="",0,$G$180)+IF(H286="",0,$G$180)+IF(J286="",0,$G$180)+IF(L286="",0,$G$180)+IF(N286="",0,$G$180)+IF(P286="",0,$G$180)+IF(R286="",0,$G$180)+IF(T286="",0,$G$180)+IF(V286="",0,$G$180)+IF(X286="",0,$G$180)+IF(Z286="",0,$G$180)+IF(AB286="",0,$G$180)+IF(AD286="",0,$G$180)+IF(AF286="",0,$G$180)+IF(AH286="",0,$G$180)</f>
        <v>36</v>
      </c>
      <c r="AM286" s="21">
        <f>AJ286/AL286</f>
        <v>4.666666666666667</v>
      </c>
      <c r="AN286" s="54">
        <v>19</v>
      </c>
      <c r="AP286" s="33"/>
      <c r="AQ286" s="33"/>
      <c r="AR286" s="33"/>
    </row>
    <row r="287" spans="1:44" ht="14" customHeight="1" x14ac:dyDescent="0.15">
      <c r="A287" s="105" t="s">
        <v>280</v>
      </c>
      <c r="B287" s="105" t="s">
        <v>98</v>
      </c>
      <c r="C287" s="50">
        <f>+G287+I287+K287+M287+O287+Q287+S287+U287+W287+Y287+AA287+AC287+AE287+AG287+AI287</f>
        <v>145</v>
      </c>
      <c r="D287" s="23">
        <f>+C287/E287</f>
        <v>145</v>
      </c>
      <c r="E287" s="51">
        <f>COUNTA(F287,H287,J287,L287,N287,P287,R287,T287,V287,X287,Z287,AB287,AD287,AF287,AH287)</f>
        <v>1</v>
      </c>
      <c r="F287" s="39"/>
      <c r="G287" s="100"/>
      <c r="H287" s="91"/>
      <c r="I287" s="110"/>
      <c r="J287" s="91"/>
      <c r="K287" s="110"/>
      <c r="L287" s="91"/>
      <c r="M287" s="110"/>
      <c r="N287" s="39"/>
      <c r="O287" s="82"/>
      <c r="P287" s="92">
        <v>84</v>
      </c>
      <c r="Q287" s="86">
        <v>145</v>
      </c>
      <c r="R287" s="92"/>
      <c r="S287" s="174"/>
      <c r="T287" s="135"/>
      <c r="U287" s="175"/>
      <c r="V287" s="46"/>
      <c r="W287" s="31"/>
      <c r="X287" s="92"/>
      <c r="Y287" s="86"/>
      <c r="Z287" s="92"/>
      <c r="AA287" s="86"/>
      <c r="AB287" s="92"/>
      <c r="AC287" s="86"/>
      <c r="AD287" s="92"/>
      <c r="AE287" s="86"/>
      <c r="AF287" s="92"/>
      <c r="AG287" s="86"/>
      <c r="AH287" s="92"/>
      <c r="AI287" s="86"/>
      <c r="AJ287" s="26">
        <f>F287+H287+J287+L287+N287+P287+R287+T287+V287+X287+Z287+AB287+AD287+AF287+AH287</f>
        <v>84</v>
      </c>
      <c r="AK287" s="21">
        <f>+AJ287/E287</f>
        <v>84</v>
      </c>
      <c r="AL287" s="22">
        <f>IF(F287="",0,$G$180)+IF(H287="",0,$G$180)+IF(J287="",0,$G$180)+IF(L287="",0,$G$180)+IF(N287="",0,$G$180)+IF(P287="",0,$G$180)+IF(R287="",0,$G$180)+IF(T287="",0,$G$180)+IF(V287="",0,$G$180)+IF(X287="",0,$G$180)+IF(Z287="",0,$G$180)+IF(AB287="",0,$G$180)+IF(AD287="",0,$G$180)+IF(AF287="",0,$G$180)+IF(AH287="",0,$G$180)</f>
        <v>18</v>
      </c>
      <c r="AM287" s="21">
        <f>AJ287/AL287</f>
        <v>4.666666666666667</v>
      </c>
      <c r="AN287" s="54">
        <v>20</v>
      </c>
      <c r="AP287" s="33"/>
      <c r="AQ287" s="33"/>
      <c r="AR287" s="33"/>
    </row>
    <row r="288" spans="1:44" ht="14" customHeight="1" x14ac:dyDescent="0.15">
      <c r="A288" s="4" t="s">
        <v>39</v>
      </c>
      <c r="B288" s="4" t="s">
        <v>72</v>
      </c>
      <c r="C288" s="50">
        <f>+G288+I288+K288+M288+O288+Q288+S288+U288+W288+Y288+AA288+AC288+AE288+AG288+AI288</f>
        <v>440.83000000000004</v>
      </c>
      <c r="D288" s="23">
        <f>+C288/E288</f>
        <v>146.94333333333336</v>
      </c>
      <c r="E288" s="51">
        <f>COUNTA(F288,H288,J288,L288,N288,P288,R288,T288,V288,X288,Z288,AB288,AD288,AF288,AH288)</f>
        <v>3</v>
      </c>
      <c r="F288" s="39">
        <v>82</v>
      </c>
      <c r="G288" s="31">
        <v>183.33</v>
      </c>
      <c r="H288" s="92">
        <v>85</v>
      </c>
      <c r="I288" s="86">
        <v>137.5</v>
      </c>
      <c r="J288" s="92"/>
      <c r="K288" s="86"/>
      <c r="L288" s="92"/>
      <c r="M288" s="86"/>
      <c r="N288" s="108">
        <v>86</v>
      </c>
      <c r="O288" s="82">
        <v>120</v>
      </c>
      <c r="P288" s="91"/>
      <c r="Q288" s="82"/>
      <c r="R288" s="91"/>
      <c r="S288" s="173"/>
      <c r="T288" s="166"/>
      <c r="U288" s="177"/>
      <c r="V288" s="35"/>
      <c r="W288" s="28"/>
      <c r="X288" s="91"/>
      <c r="Y288" s="82"/>
      <c r="Z288" s="91"/>
      <c r="AA288" s="82"/>
      <c r="AB288" s="91"/>
      <c r="AC288" s="82"/>
      <c r="AD288" s="91"/>
      <c r="AE288" s="82"/>
      <c r="AF288" s="91"/>
      <c r="AG288" s="82"/>
      <c r="AH288" s="91"/>
      <c r="AI288" s="82"/>
      <c r="AJ288" s="26">
        <f>F288+H288+J288+L288+N288+P288+R288+T288+V288+X288+Z288+AB288+AD288+AF288+AH288</f>
        <v>253</v>
      </c>
      <c r="AK288" s="21">
        <f>+AJ288/E288</f>
        <v>84.333333333333329</v>
      </c>
      <c r="AL288" s="22">
        <f>IF(F288="",0,$G$180)+IF(H288="",0,$G$180)+IF(J288="",0,$G$180)+IF(L288="",0,$G$180)+IF(N288="",0,$G$180)+IF(P288="",0,$G$180)+IF(R288="",0,$G$180)+IF(T288="",0,$G$180)+IF(V288="",0,$G$180)+IF(X288="",0,$G$180)+IF(Z288="",0,$G$180)+IF(AB288="",0,$G$180)+IF(AD288="",0,$G$180)+IF(AF288="",0,$G$180)+IF(AH288="",0,$G$180)</f>
        <v>54</v>
      </c>
      <c r="AM288" s="21">
        <f>AJ288/AL288</f>
        <v>4.6851851851851851</v>
      </c>
      <c r="AN288" s="54">
        <v>21</v>
      </c>
      <c r="AP288" s="33"/>
      <c r="AQ288" s="33"/>
      <c r="AR288" s="33"/>
    </row>
    <row r="289" spans="1:44" ht="14" customHeight="1" x14ac:dyDescent="0.15">
      <c r="A289" s="5" t="s">
        <v>478</v>
      </c>
      <c r="B289" s="5" t="s">
        <v>89</v>
      </c>
      <c r="C289" s="50">
        <f>+G289+I289+K289+M289+O289+Q289+S289+U289+W289+Y289+AA289+AC289+AE289+AG289+AI289</f>
        <v>412.5</v>
      </c>
      <c r="D289" s="23">
        <f>+C289/E289</f>
        <v>137.5</v>
      </c>
      <c r="E289" s="51">
        <f>COUNTA(F289,H289,J289,L289,N289,P289,R289,T289,V289,X289,Z289,AB289,AD289,AF289,AH289)</f>
        <v>3</v>
      </c>
      <c r="F289" s="39"/>
      <c r="G289" s="31"/>
      <c r="H289" s="92"/>
      <c r="I289" s="86"/>
      <c r="J289" s="92"/>
      <c r="K289" s="86"/>
      <c r="L289" s="92"/>
      <c r="M289" s="86"/>
      <c r="N289" s="92"/>
      <c r="O289" s="86"/>
      <c r="P289" s="92"/>
      <c r="Q289" s="86"/>
      <c r="R289" s="92"/>
      <c r="S289" s="174"/>
      <c r="T289" s="135"/>
      <c r="U289" s="175"/>
      <c r="V289" s="46"/>
      <c r="W289" s="31"/>
      <c r="X289" s="91">
        <v>90</v>
      </c>
      <c r="Y289" s="82">
        <v>107.5</v>
      </c>
      <c r="Z289" s="91">
        <v>81</v>
      </c>
      <c r="AA289" s="82">
        <v>160</v>
      </c>
      <c r="AB289" s="91">
        <v>85</v>
      </c>
      <c r="AC289" s="82">
        <v>145</v>
      </c>
      <c r="AD289" s="91"/>
      <c r="AE289" s="82"/>
      <c r="AF289" s="91"/>
      <c r="AG289" s="82"/>
      <c r="AH289" s="91"/>
      <c r="AI289" s="82"/>
      <c r="AJ289" s="26">
        <f>F289+H289+J289+L289+N289+P289+R289+T289+V289+X289+Z289+AB289+AD289+AF289+AH289</f>
        <v>256</v>
      </c>
      <c r="AK289" s="21">
        <f>+AJ289/E289</f>
        <v>85.333333333333329</v>
      </c>
      <c r="AL289" s="22">
        <f>IF(F289="",0,$G$180)+IF(H289="",0,$G$180)+IF(J289="",0,$G$180)+IF(L289="",0,$G$180)+IF(N289="",0,$G$180)+IF(P289="",0,$G$180)+IF(R289="",0,$G$180)+IF(T289="",0,$G$180)+IF(V289="",0,$G$180)+IF(X289="",0,$G$180)+IF(Z289="",0,$G$180)+IF(AB289="",0,$G$180)+IF(AD289="",0,$G$180)+IF(AF289="",0,$G$180)+IF(AH289="",0,$G$180)</f>
        <v>54</v>
      </c>
      <c r="AM289" s="21">
        <f>AJ289/AL289</f>
        <v>4.7407407407407405</v>
      </c>
      <c r="AN289" s="54">
        <v>22</v>
      </c>
      <c r="AP289" s="33"/>
      <c r="AQ289" s="33"/>
      <c r="AR289" s="33"/>
    </row>
    <row r="290" spans="1:44" ht="14" customHeight="1" x14ac:dyDescent="0.15">
      <c r="A290" s="43" t="s">
        <v>64</v>
      </c>
      <c r="B290" s="43" t="s">
        <v>65</v>
      </c>
      <c r="C290" s="50">
        <f>+G290+I290+K290+M290+O290+Q290+S290+U290+W290+Y290+AA290+AC290+AE290+AG290+AI290</f>
        <v>707.5</v>
      </c>
      <c r="D290" s="23">
        <f>+C290/E290</f>
        <v>141.5</v>
      </c>
      <c r="E290" s="51">
        <f>COUNTA(F290,H290,J290,L290,N290,P290,R290,T290,V290,X290,Z290,AB290,AD290,AF290,AH290)</f>
        <v>5</v>
      </c>
      <c r="F290" s="39"/>
      <c r="G290" s="100"/>
      <c r="H290" s="91"/>
      <c r="I290" s="110"/>
      <c r="J290" s="91"/>
      <c r="K290" s="110"/>
      <c r="L290" s="91"/>
      <c r="M290" s="110"/>
      <c r="N290" s="39"/>
      <c r="O290" s="82"/>
      <c r="P290" s="92">
        <v>86</v>
      </c>
      <c r="Q290" s="86">
        <v>135</v>
      </c>
      <c r="R290" s="92"/>
      <c r="S290" s="174"/>
      <c r="T290" s="135">
        <v>81</v>
      </c>
      <c r="U290" s="175">
        <v>165</v>
      </c>
      <c r="V290" s="46">
        <v>88</v>
      </c>
      <c r="W290" s="31">
        <v>117.5</v>
      </c>
      <c r="X290" s="92">
        <v>86</v>
      </c>
      <c r="Y290" s="86">
        <v>125</v>
      </c>
      <c r="Z290" s="92"/>
      <c r="AA290" s="86"/>
      <c r="AB290" s="92"/>
      <c r="AC290" s="86"/>
      <c r="AD290" s="92"/>
      <c r="AE290" s="86"/>
      <c r="AF290" s="92"/>
      <c r="AG290" s="86"/>
      <c r="AH290" s="92">
        <v>89</v>
      </c>
      <c r="AI290" s="86">
        <v>165</v>
      </c>
      <c r="AJ290" s="26">
        <f>F290+H290+J290+L290+N290+P290+R290+T290+V290+X290+Z290+AB290+AD290+AF290+AH290</f>
        <v>430</v>
      </c>
      <c r="AK290" s="21">
        <f>+AJ290/E290</f>
        <v>86</v>
      </c>
      <c r="AL290" s="22">
        <f>IF(F290="",0,$G$180)+IF(H290="",0,$G$180)+IF(J290="",0,$G$180)+IF(L290="",0,$G$180)+IF(N290="",0,$G$180)+IF(P290="",0,$G$180)+IF(R290="",0,$G$180)+IF(T290="",0,$G$180)+IF(V290="",0,$G$180)+IF(X290="",0,$G$180)+IF(Z290="",0,$G$180)+IF(AB290="",0,$G$180)+IF(AD290="",0,$G$180)+IF(AF290="",0,$G$180)+IF(AH290="",0,$G$180)</f>
        <v>90</v>
      </c>
      <c r="AM290" s="21">
        <f>AJ290/AL290</f>
        <v>4.7777777777777777</v>
      </c>
      <c r="AN290" s="54">
        <v>23</v>
      </c>
      <c r="AP290" s="33"/>
      <c r="AQ290" s="33"/>
      <c r="AR290" s="33"/>
    </row>
    <row r="291" spans="1:44" ht="14" customHeight="1" x14ac:dyDescent="0.15">
      <c r="A291" s="208" t="s">
        <v>315</v>
      </c>
      <c r="B291" s="208" t="s">
        <v>279</v>
      </c>
      <c r="C291" s="50">
        <f>+G291+I291+K291+M291+O291+Q291+S291+U291+W291+Y291+AA291+AC291+AE291+AG291+AI291</f>
        <v>440</v>
      </c>
      <c r="D291" s="23">
        <f>+C291/E291</f>
        <v>146.66666666666666</v>
      </c>
      <c r="E291" s="51">
        <f>COUNTA(F291,H291,J291,L291,N291,P291,R291,T291,V291,X291,Z291,AB291,AD291,AF291,AH291)</f>
        <v>3</v>
      </c>
      <c r="F291" s="39"/>
      <c r="G291" s="31"/>
      <c r="H291" s="92"/>
      <c r="I291" s="86"/>
      <c r="J291" s="92"/>
      <c r="K291" s="86"/>
      <c r="L291" s="92"/>
      <c r="M291" s="86"/>
      <c r="N291" s="92"/>
      <c r="O291" s="86"/>
      <c r="P291" s="92"/>
      <c r="Q291" s="86"/>
      <c r="R291" s="92"/>
      <c r="S291" s="174"/>
      <c r="T291" s="135"/>
      <c r="U291" s="175"/>
      <c r="V291" s="46">
        <v>82</v>
      </c>
      <c r="W291" s="31">
        <v>150</v>
      </c>
      <c r="X291" s="92">
        <v>89</v>
      </c>
      <c r="Y291" s="86">
        <v>115</v>
      </c>
      <c r="Z291" s="92"/>
      <c r="AA291" s="86"/>
      <c r="AB291" s="92"/>
      <c r="AC291" s="86"/>
      <c r="AD291" s="92">
        <v>90</v>
      </c>
      <c r="AE291" s="86">
        <v>175</v>
      </c>
      <c r="AF291" s="92"/>
      <c r="AG291" s="86"/>
      <c r="AH291" s="92"/>
      <c r="AI291" s="86"/>
      <c r="AJ291" s="26">
        <f>F291+H291+J291+L291+N291+P291+R291+T291+V291+X291+Z291+AB291+AD291+AF291+AH291</f>
        <v>261</v>
      </c>
      <c r="AK291" s="21">
        <f>+AJ291/E291</f>
        <v>87</v>
      </c>
      <c r="AL291" s="22">
        <f>IF(F291="",0,$G$180)+IF(H291="",0,$G$180)+IF(J291="",0,$G$180)+IF(L291="",0,$G$180)+IF(N291="",0,$G$180)+IF(P291="",0,$G$180)+IF(R291="",0,$G$180)+IF(T291="",0,$G$180)+IF(V291="",0,$G$180)+IF(X291="",0,$G$180)+IF(Z291="",0,$G$180)+IF(AB291="",0,$G$180)+IF(AD291="",0,$G$180)+IF(AF291="",0,$G$180)+IF(AH291="",0,$G$180)</f>
        <v>54</v>
      </c>
      <c r="AM291" s="21">
        <f>AJ291/AL291</f>
        <v>4.833333333333333</v>
      </c>
      <c r="AN291" s="54">
        <v>24</v>
      </c>
      <c r="AP291" s="33"/>
      <c r="AQ291" s="33"/>
      <c r="AR291" s="33"/>
    </row>
    <row r="292" spans="1:44" ht="14" customHeight="1" x14ac:dyDescent="0.15">
      <c r="A292" s="219" t="s">
        <v>477</v>
      </c>
      <c r="B292" s="219" t="s">
        <v>32</v>
      </c>
      <c r="C292" s="50">
        <f>+G292+I292+K292+M292+O292+Q292+S292+U292+W292+Y292+AA292+AC292+AE292+AG292+AI292</f>
        <v>272.5</v>
      </c>
      <c r="D292" s="23">
        <f>+C292/E292</f>
        <v>136.25</v>
      </c>
      <c r="E292" s="51">
        <f>COUNTA(F292,H292,J292,L292,N292,P292,R292,T292,V292,X292,Z292,AB292,AD292,AF292,AH292)</f>
        <v>2</v>
      </c>
      <c r="F292" s="39"/>
      <c r="G292" s="31"/>
      <c r="H292" s="92"/>
      <c r="I292" s="86"/>
      <c r="J292" s="92"/>
      <c r="K292" s="86"/>
      <c r="L292" s="92"/>
      <c r="M292" s="86"/>
      <c r="N292" s="92"/>
      <c r="O292" s="86"/>
      <c r="P292" s="92"/>
      <c r="Q292" s="86"/>
      <c r="R292" s="92"/>
      <c r="S292" s="174"/>
      <c r="T292" s="135"/>
      <c r="U292" s="175"/>
      <c r="V292" s="46"/>
      <c r="W292" s="31"/>
      <c r="X292" s="91">
        <v>83</v>
      </c>
      <c r="Y292" s="82">
        <v>140</v>
      </c>
      <c r="Z292" s="91"/>
      <c r="AA292" s="82"/>
      <c r="AB292" s="92">
        <v>91</v>
      </c>
      <c r="AC292" s="86">
        <v>132.5</v>
      </c>
      <c r="AD292" s="92"/>
      <c r="AE292" s="86"/>
      <c r="AF292" s="92"/>
      <c r="AG292" s="86"/>
      <c r="AH292" s="92"/>
      <c r="AI292" s="86"/>
      <c r="AJ292" s="26">
        <f>F292+H292+J292+L292+N292+P292+R292+T292+V292+X292+Z292+AB292+AD292+AF292+AH292</f>
        <v>174</v>
      </c>
      <c r="AK292" s="21">
        <f>+AJ292/E292</f>
        <v>87</v>
      </c>
      <c r="AL292" s="22">
        <f>IF(F292="",0,$G$180)+IF(H292="",0,$G$180)+IF(J292="",0,$G$180)+IF(L292="",0,$G$180)+IF(N292="",0,$G$180)+IF(P292="",0,$G$180)+IF(R292="",0,$G$180)+IF(T292="",0,$G$180)+IF(V292="",0,$G$180)+IF(X292="",0,$G$180)+IF(Z292="",0,$G$180)+IF(AB292="",0,$G$180)+IF(AD292="",0,$G$180)+IF(AF292="",0,$G$180)+IF(AH292="",0,$G$180)</f>
        <v>36</v>
      </c>
      <c r="AM292" s="21">
        <f>AJ292/AL292</f>
        <v>4.833333333333333</v>
      </c>
      <c r="AN292" s="54">
        <v>25</v>
      </c>
      <c r="AP292" s="33"/>
      <c r="AQ292" s="33"/>
      <c r="AR292" s="33"/>
    </row>
    <row r="293" spans="1:44" ht="14" customHeight="1" x14ac:dyDescent="0.15">
      <c r="A293" s="213" t="s">
        <v>61</v>
      </c>
      <c r="B293" s="213" t="s">
        <v>62</v>
      </c>
      <c r="C293" s="50">
        <f>+G293+I293+K293+M293+O293+Q293+S293+U293+W293+Y293+AA293+AC293+AE293+AG293+AI293</f>
        <v>642.5</v>
      </c>
      <c r="D293" s="23">
        <f>+C293/E293</f>
        <v>128.5</v>
      </c>
      <c r="E293" s="51">
        <f>COUNTA(F293,H293,J293,L293,N293,P293,R293,T293,V293,X293,Z293,AB293,AD293,AF293,AH293)</f>
        <v>5</v>
      </c>
      <c r="F293" s="39"/>
      <c r="G293" s="100"/>
      <c r="H293" s="35"/>
      <c r="I293" s="100"/>
      <c r="J293" s="91"/>
      <c r="K293" s="110"/>
      <c r="L293" s="91"/>
      <c r="M293" s="110"/>
      <c r="N293" s="108">
        <v>93</v>
      </c>
      <c r="O293" s="82">
        <v>100</v>
      </c>
      <c r="P293" s="91"/>
      <c r="Q293" s="82"/>
      <c r="R293" s="92">
        <v>86</v>
      </c>
      <c r="S293" s="174">
        <v>137.5</v>
      </c>
      <c r="T293" s="135">
        <v>84</v>
      </c>
      <c r="U293" s="175">
        <v>160</v>
      </c>
      <c r="V293" s="46"/>
      <c r="W293" s="31"/>
      <c r="X293" s="92">
        <v>86</v>
      </c>
      <c r="Y293" s="86">
        <v>125</v>
      </c>
      <c r="Z293" s="92"/>
      <c r="AA293" s="86"/>
      <c r="AB293" s="92"/>
      <c r="AC293" s="86"/>
      <c r="AD293" s="92"/>
      <c r="AE293" s="86"/>
      <c r="AF293" s="92">
        <v>90</v>
      </c>
      <c r="AG293" s="86">
        <v>120</v>
      </c>
      <c r="AH293" s="92"/>
      <c r="AI293" s="86"/>
      <c r="AJ293" s="26">
        <f>F293+H293+J293+L293+N293+P293+R293+T293+V293+X293+Z293+AB293+AD293+AF293+AH293</f>
        <v>439</v>
      </c>
      <c r="AK293" s="21">
        <f>+AJ293/E293</f>
        <v>87.8</v>
      </c>
      <c r="AL293" s="22">
        <f>IF(F293="",0,$G$180)+IF(H293="",0,$G$180)+IF(J293="",0,$G$180)+IF(L293="",0,$G$180)+IF(N293="",0,$G$180)+IF(P293="",0,$G$180)+IF(R293="",0,$G$180)+IF(T293="",0,$G$180)+IF(V293="",0,$G$180)+IF(X293="",0,$G$180)+IF(Z293="",0,$G$180)+IF(AB293="",0,$G$180)+IF(AD293="",0,$G$180)+IF(AF293="",0,$G$180)+IF(AH293="",0,$G$180)</f>
        <v>90</v>
      </c>
      <c r="AM293" s="21">
        <f>AJ293/AL293</f>
        <v>4.8777777777777782</v>
      </c>
      <c r="AN293" s="54">
        <v>26</v>
      </c>
      <c r="AP293" s="33"/>
      <c r="AQ293" s="33"/>
      <c r="AR293" s="33"/>
    </row>
    <row r="294" spans="1:44" ht="14" customHeight="1" x14ac:dyDescent="0.15">
      <c r="A294" s="219" t="s">
        <v>442</v>
      </c>
      <c r="B294" s="219" t="s">
        <v>443</v>
      </c>
      <c r="C294" s="50">
        <f>+G294+I294+K294+M294+O294+Q294+S294+U294+W294+Y294+AA294+AC294+AE294+AG294+AI294</f>
        <v>250</v>
      </c>
      <c r="D294" s="23">
        <f>+C294/E294</f>
        <v>125</v>
      </c>
      <c r="E294" s="51">
        <f>COUNTA(F294,H294,J294,L294,N294,P294,R294,T294,V294,X294,Z294,AB294,AD294,AF294,AH294)</f>
        <v>2</v>
      </c>
      <c r="F294" s="39"/>
      <c r="G294" s="31"/>
      <c r="H294" s="46"/>
      <c r="I294" s="31"/>
      <c r="J294" s="46"/>
      <c r="K294" s="31"/>
      <c r="L294" s="92"/>
      <c r="M294" s="86"/>
      <c r="N294" s="46"/>
      <c r="O294" s="86"/>
      <c r="P294" s="92"/>
      <c r="Q294" s="86"/>
      <c r="R294" s="92"/>
      <c r="S294" s="174"/>
      <c r="T294" s="135"/>
      <c r="U294" s="175"/>
      <c r="V294" s="46"/>
      <c r="W294" s="31"/>
      <c r="X294" s="91">
        <v>91</v>
      </c>
      <c r="Y294" s="82">
        <v>100</v>
      </c>
      <c r="Z294" s="91"/>
      <c r="AA294" s="82"/>
      <c r="AB294" s="91"/>
      <c r="AC294" s="82"/>
      <c r="AD294" s="91"/>
      <c r="AE294" s="82"/>
      <c r="AF294" s="91">
        <v>85</v>
      </c>
      <c r="AG294" s="82">
        <v>150</v>
      </c>
      <c r="AH294" s="91"/>
      <c r="AI294" s="82"/>
      <c r="AJ294" s="26">
        <f>F294+H294+J294+L294+N294+P294+R294+T294+V294+X294+Z294+AB294+AD294+AF294+AH294</f>
        <v>176</v>
      </c>
      <c r="AK294" s="21">
        <f>+AJ294/E294</f>
        <v>88</v>
      </c>
      <c r="AL294" s="22">
        <f>IF(F294="",0,$G$180)+IF(H294="",0,$G$180)+IF(J294="",0,$G$180)+IF(L294="",0,$G$180)+IF(N294="",0,$G$180)+IF(P294="",0,$G$180)+IF(R294="",0,$G$180)+IF(T294="",0,$G$180)+IF(V294="",0,$G$180)+IF(X294="",0,$G$180)+IF(Z294="",0,$G$180)+IF(AB294="",0,$G$180)+IF(AD294="",0,$G$180)+IF(AF294="",0,$G$180)+IF(AH294="",0,$G$180)</f>
        <v>36</v>
      </c>
      <c r="AM294" s="21">
        <f>AJ294/AL294</f>
        <v>4.8888888888888893</v>
      </c>
      <c r="AN294" s="54">
        <v>27</v>
      </c>
      <c r="AP294" s="33"/>
      <c r="AQ294" s="33"/>
      <c r="AR294" s="33"/>
    </row>
    <row r="295" spans="1:44" ht="14" customHeight="1" x14ac:dyDescent="0.15">
      <c r="A295" s="43" t="s">
        <v>217</v>
      </c>
      <c r="B295" s="43" t="s">
        <v>33</v>
      </c>
      <c r="C295" s="50">
        <f>+G295+I295+K295+M295+O295+Q295+S295+U295+W295+Y295+AA295+AC295+AE295+AG295+AI295</f>
        <v>595</v>
      </c>
      <c r="D295" s="23">
        <f>+C295/E295</f>
        <v>148.75</v>
      </c>
      <c r="E295" s="51">
        <f>COUNTA(F295,H295,J295,L295,N295,P295,R295,T295,V295,X295,Z295,AB295,AD295,AF295,AH295)</f>
        <v>4</v>
      </c>
      <c r="F295" s="39"/>
      <c r="G295" s="31"/>
      <c r="H295" s="46"/>
      <c r="I295" s="31"/>
      <c r="J295" s="46"/>
      <c r="K295" s="31"/>
      <c r="L295" s="46"/>
      <c r="M295" s="31"/>
      <c r="N295" s="92"/>
      <c r="O295" s="86"/>
      <c r="P295" s="92"/>
      <c r="Q295" s="86"/>
      <c r="R295" s="92"/>
      <c r="S295" s="174"/>
      <c r="T295" s="135">
        <v>93</v>
      </c>
      <c r="U295" s="175">
        <v>130</v>
      </c>
      <c r="V295" s="46">
        <v>87</v>
      </c>
      <c r="W295" s="31">
        <v>127.5</v>
      </c>
      <c r="X295" s="92"/>
      <c r="Y295" s="86"/>
      <c r="Z295" s="92"/>
      <c r="AA295" s="86"/>
      <c r="AB295" s="92"/>
      <c r="AC295" s="86"/>
      <c r="AD295" s="92">
        <v>85</v>
      </c>
      <c r="AE295" s="86">
        <v>200</v>
      </c>
      <c r="AF295" s="92">
        <v>88</v>
      </c>
      <c r="AG295" s="86">
        <v>137.5</v>
      </c>
      <c r="AH295" s="92"/>
      <c r="AI295" s="86"/>
      <c r="AJ295" s="26">
        <f>F295+H295+J295+L295+N295+P295+R295+T295+V295+X295+Z295+AB295+AD295+AF295+AH295</f>
        <v>353</v>
      </c>
      <c r="AK295" s="21">
        <f>+AJ295/E295</f>
        <v>88.25</v>
      </c>
      <c r="AL295" s="22">
        <f>IF(F295="",0,$G$180)+IF(H295="",0,$G$180)+IF(J295="",0,$G$180)+IF(L295="",0,$G$180)+IF(N295="",0,$G$180)+IF(P295="",0,$G$180)+IF(R295="",0,$G$180)+IF(T295="",0,$G$180)+IF(V295="",0,$G$180)+IF(X295="",0,$G$180)+IF(Z295="",0,$G$180)+IF(AB295="",0,$G$180)+IF(AD295="",0,$G$180)+IF(AF295="",0,$G$180)+IF(AH295="",0,$G$180)</f>
        <v>72</v>
      </c>
      <c r="AM295" s="21">
        <f>AJ295/AL295</f>
        <v>4.9027777777777777</v>
      </c>
      <c r="AN295" s="54">
        <v>28</v>
      </c>
      <c r="AP295" s="33"/>
      <c r="AQ295" s="33"/>
      <c r="AR295" s="33"/>
    </row>
    <row r="296" spans="1:44" ht="14" customHeight="1" x14ac:dyDescent="0.15">
      <c r="A296" s="4" t="s">
        <v>71</v>
      </c>
      <c r="B296" s="4" t="s">
        <v>98</v>
      </c>
      <c r="C296" s="50">
        <f>+G296+I296+K296+M296+O296+Q296+S296+U296+W296+Y296+AA296+AC296+AE296+AG296+AI296</f>
        <v>870</v>
      </c>
      <c r="D296" s="23">
        <f>+C296/E296</f>
        <v>145</v>
      </c>
      <c r="E296" s="51">
        <f>COUNTA(F296,H296,J296,L296,N296,P296,R296,T296,V296,X296,Z296,AB296,AD296,AF296,AH296)</f>
        <v>6</v>
      </c>
      <c r="F296" s="39">
        <v>90</v>
      </c>
      <c r="G296" s="31">
        <v>140</v>
      </c>
      <c r="H296" s="46"/>
      <c r="I296" s="31"/>
      <c r="J296" s="46"/>
      <c r="K296" s="31"/>
      <c r="L296" s="46">
        <v>98</v>
      </c>
      <c r="M296" s="31">
        <v>110</v>
      </c>
      <c r="N296" s="46"/>
      <c r="O296" s="86"/>
      <c r="P296" s="92">
        <v>84</v>
      </c>
      <c r="Q296" s="86">
        <v>145</v>
      </c>
      <c r="R296" s="46">
        <v>83</v>
      </c>
      <c r="S296" s="214">
        <v>157.5</v>
      </c>
      <c r="T296" s="135"/>
      <c r="U296" s="175"/>
      <c r="V296" s="46"/>
      <c r="W296" s="31"/>
      <c r="X296" s="92"/>
      <c r="Y296" s="86"/>
      <c r="Z296" s="92"/>
      <c r="AA296" s="86"/>
      <c r="AB296" s="92"/>
      <c r="AC296" s="86"/>
      <c r="AD296" s="92"/>
      <c r="AE296" s="86"/>
      <c r="AF296" s="92">
        <v>88</v>
      </c>
      <c r="AG296" s="86">
        <v>137.5</v>
      </c>
      <c r="AH296" s="92">
        <v>87</v>
      </c>
      <c r="AI296" s="86">
        <v>180</v>
      </c>
      <c r="AJ296" s="26">
        <f>F296+H296+J296+L296+N296+P296+R296+T296+V296+X296+Z296+AB296+AD296+AF296+AH296</f>
        <v>530</v>
      </c>
      <c r="AK296" s="21">
        <f>+AJ296/E296</f>
        <v>88.333333333333329</v>
      </c>
      <c r="AL296" s="22">
        <f>IF(F296="",0,$G$180)+IF(H296="",0,$G$180)+IF(J296="",0,$G$180)+IF(L296="",0,$G$180)+IF(N296="",0,$G$180)+IF(P296="",0,$G$180)+IF(R296="",0,$G$180)+IF(T296="",0,$G$180)+IF(V296="",0,$G$180)+IF(X296="",0,$G$180)+IF(Z296="",0,$G$180)+IF(AB296="",0,$G$180)+IF(AD296="",0,$G$180)+IF(AF296="",0,$G$180)+IF(AH296="",0,$G$180)</f>
        <v>108</v>
      </c>
      <c r="AM296" s="21">
        <f>AJ296/AL296</f>
        <v>4.9074074074074074</v>
      </c>
      <c r="AN296" s="54">
        <v>29</v>
      </c>
      <c r="AP296" s="33"/>
      <c r="AQ296" s="33"/>
      <c r="AR296" s="33"/>
    </row>
    <row r="297" spans="1:44" ht="14" customHeight="1" x14ac:dyDescent="0.15">
      <c r="A297" s="42" t="s">
        <v>400</v>
      </c>
      <c r="B297" s="42" t="s">
        <v>276</v>
      </c>
      <c r="C297" s="50">
        <f>+G297+I297+K297+M297+O297+Q297+S297+U297+W297+Y297+AA297+AC297+AE297+AG297+AI297</f>
        <v>292.5</v>
      </c>
      <c r="D297" s="23">
        <f>+C297/E297</f>
        <v>146.25</v>
      </c>
      <c r="E297" s="51">
        <f>COUNTA(F297,H297,J297,L297,N297,P297,R297,T297,V297,X297,Z297,AB297,AD297,AF297,AH297)</f>
        <v>2</v>
      </c>
      <c r="F297" s="39"/>
      <c r="G297" s="31"/>
      <c r="H297" s="46"/>
      <c r="I297" s="31"/>
      <c r="J297" s="46"/>
      <c r="K297" s="31"/>
      <c r="L297" s="46"/>
      <c r="M297" s="31"/>
      <c r="N297" s="92"/>
      <c r="O297" s="86"/>
      <c r="P297" s="92"/>
      <c r="Q297" s="86"/>
      <c r="R297" s="92"/>
      <c r="S297" s="174"/>
      <c r="T297" s="135">
        <v>87</v>
      </c>
      <c r="U297" s="175">
        <v>150</v>
      </c>
      <c r="V297" s="46"/>
      <c r="W297" s="31"/>
      <c r="X297" s="92"/>
      <c r="Y297" s="86"/>
      <c r="Z297" s="92">
        <v>90</v>
      </c>
      <c r="AA297" s="86">
        <v>142.5</v>
      </c>
      <c r="AB297" s="92"/>
      <c r="AC297" s="86"/>
      <c r="AD297" s="92"/>
      <c r="AE297" s="86"/>
      <c r="AF297" s="92"/>
      <c r="AG297" s="86"/>
      <c r="AH297" s="92"/>
      <c r="AI297" s="86"/>
      <c r="AJ297" s="26">
        <f>F297+H297+J297+L297+N297+P297+R297+T297+V297+X297+Z297+AB297+AD297+AF297+AH297</f>
        <v>177</v>
      </c>
      <c r="AK297" s="21">
        <f>+AJ297/E297</f>
        <v>88.5</v>
      </c>
      <c r="AL297" s="22">
        <f>IF(F297="",0,$G$180)+IF(H297="",0,$G$180)+IF(J297="",0,$G$180)+IF(L297="",0,$G$180)+IF(N297="",0,$G$180)+IF(P297="",0,$G$180)+IF(R297="",0,$G$180)+IF(T297="",0,$G$180)+IF(V297="",0,$G$180)+IF(X297="",0,$G$180)+IF(Z297="",0,$G$180)+IF(AB297="",0,$G$180)+IF(AD297="",0,$G$180)+IF(AF297="",0,$G$180)+IF(AH297="",0,$G$180)</f>
        <v>36</v>
      </c>
      <c r="AM297" s="21">
        <f>AJ297/AL297</f>
        <v>4.916666666666667</v>
      </c>
      <c r="AN297" s="54">
        <v>30</v>
      </c>
      <c r="AP297" s="33"/>
      <c r="AQ297" s="33"/>
      <c r="AR297" s="33"/>
    </row>
    <row r="298" spans="1:44" ht="14" customHeight="1" x14ac:dyDescent="0.15">
      <c r="A298" s="42" t="s">
        <v>297</v>
      </c>
      <c r="B298" s="42" t="s">
        <v>298</v>
      </c>
      <c r="C298" s="50">
        <f>+G298+I298+K298+M298+O298+Q298+S298+U298+W298+Y298+AA298+AC298+AE298+AG298+AI298</f>
        <v>562.5</v>
      </c>
      <c r="D298" s="23">
        <f>+C298/E298</f>
        <v>140.625</v>
      </c>
      <c r="E298" s="51">
        <f>COUNTA(F298,H298,J298,L298,N298,P298,R298,T298,V298,X298,Z298,AB298,AD298,AF298,AH298)</f>
        <v>4</v>
      </c>
      <c r="F298" s="39"/>
      <c r="G298" s="31"/>
      <c r="H298" s="46"/>
      <c r="I298" s="31"/>
      <c r="J298" s="46"/>
      <c r="K298" s="31"/>
      <c r="L298" s="46">
        <v>90</v>
      </c>
      <c r="M298" s="31">
        <v>135</v>
      </c>
      <c r="N298" s="92"/>
      <c r="O298" s="86"/>
      <c r="P298" s="92"/>
      <c r="Q298" s="86"/>
      <c r="R298" s="92"/>
      <c r="S298" s="174"/>
      <c r="T298" s="135"/>
      <c r="U298" s="175"/>
      <c r="V298" s="35">
        <v>86</v>
      </c>
      <c r="W298" s="28">
        <v>137.5</v>
      </c>
      <c r="X298" s="91"/>
      <c r="Y298" s="82"/>
      <c r="Z298" s="91">
        <v>97</v>
      </c>
      <c r="AA298" s="82">
        <v>125</v>
      </c>
      <c r="AB298" s="91"/>
      <c r="AC298" s="82"/>
      <c r="AD298" s="91"/>
      <c r="AE298" s="82"/>
      <c r="AF298" s="91">
        <v>81</v>
      </c>
      <c r="AG298" s="82">
        <v>165</v>
      </c>
      <c r="AH298" s="91"/>
      <c r="AI298" s="82"/>
      <c r="AJ298" s="26">
        <f>F298+H298+J298+L298+N298+P298+R298+T298+V298+X298+Z298+AB298+AD298+AF298+AH298</f>
        <v>354</v>
      </c>
      <c r="AK298" s="21">
        <f>+AJ298/E298</f>
        <v>88.5</v>
      </c>
      <c r="AL298" s="22">
        <f>IF(F298="",0,$G$180)+IF(H298="",0,$G$180)+IF(J298="",0,$G$180)+IF(L298="",0,$G$180)+IF(N298="",0,$G$180)+IF(P298="",0,$G$180)+IF(R298="",0,$G$180)+IF(T298="",0,$G$180)+IF(V298="",0,$G$180)+IF(X298="",0,$G$180)+IF(Z298="",0,$G$180)+IF(AB298="",0,$G$180)+IF(AD298="",0,$G$180)+IF(AF298="",0,$G$180)+IF(AH298="",0,$G$180)</f>
        <v>72</v>
      </c>
      <c r="AM298" s="21">
        <f>AJ298/AL298</f>
        <v>4.916666666666667</v>
      </c>
      <c r="AN298" s="54">
        <v>31</v>
      </c>
      <c r="AP298" s="33"/>
      <c r="AQ298" s="33"/>
      <c r="AR298" s="33"/>
    </row>
    <row r="299" spans="1:44" ht="14" customHeight="1" x14ac:dyDescent="0.15">
      <c r="A299" s="3" t="s">
        <v>75</v>
      </c>
      <c r="B299" s="3" t="s">
        <v>76</v>
      </c>
      <c r="C299" s="50">
        <f>+G299+I299+K299+M299+O299+Q299+S299+U299+W299+Y299+AA299+AC299+AE299+AG299+AI299</f>
        <v>535</v>
      </c>
      <c r="D299" s="23">
        <f>+C299/E299</f>
        <v>133.75</v>
      </c>
      <c r="E299" s="51">
        <f>COUNTA(F299,H299,J299,L299,N299,P299,R299,T299,V299,X299,Z299,AB299,AD299,AF299,AH299)</f>
        <v>4</v>
      </c>
      <c r="F299" s="39">
        <v>92</v>
      </c>
      <c r="G299" s="31">
        <v>130</v>
      </c>
      <c r="H299" s="46">
        <v>84</v>
      </c>
      <c r="I299" s="31">
        <v>150</v>
      </c>
      <c r="J299" s="46"/>
      <c r="K299" s="31"/>
      <c r="L299" s="46">
        <v>95</v>
      </c>
      <c r="M299" s="31">
        <v>120</v>
      </c>
      <c r="N299" s="39">
        <v>84</v>
      </c>
      <c r="O299" s="82">
        <v>135</v>
      </c>
      <c r="P299" s="91"/>
      <c r="Q299" s="82"/>
      <c r="R299" s="91"/>
      <c r="S299" s="173"/>
      <c r="T299" s="166"/>
      <c r="U299" s="177"/>
      <c r="V299" s="35"/>
      <c r="W299" s="28"/>
      <c r="X299" s="91"/>
      <c r="Y299" s="82"/>
      <c r="Z299" s="91"/>
      <c r="AA299" s="82"/>
      <c r="AB299" s="91"/>
      <c r="AC299" s="82"/>
      <c r="AD299" s="91"/>
      <c r="AE299" s="82"/>
      <c r="AF299" s="91"/>
      <c r="AG299" s="82"/>
      <c r="AH299" s="91"/>
      <c r="AI299" s="82"/>
      <c r="AJ299" s="26">
        <f>F299+H299+J299+L299+N299+P299+R299+T299+V299+X299+Z299+AB299+AD299+AF299+AH299</f>
        <v>355</v>
      </c>
      <c r="AK299" s="21">
        <f>+AJ299/E299</f>
        <v>88.75</v>
      </c>
      <c r="AL299" s="22">
        <f>IF(F299="",0,$G$180)+IF(H299="",0,$G$180)+IF(J299="",0,$G$180)+IF(L299="",0,$G$180)+IF(N299="",0,$G$180)+IF(P299="",0,$G$180)+IF(R299="",0,$G$180)+IF(T299="",0,$G$180)+IF(V299="",0,$G$180)+IF(X299="",0,$G$180)+IF(Z299="",0,$G$180)+IF(AB299="",0,$G$180)+IF(AD299="",0,$G$180)+IF(AF299="",0,$G$180)+IF(AH299="",0,$G$180)</f>
        <v>72</v>
      </c>
      <c r="AM299" s="21">
        <f>AJ299/AL299</f>
        <v>4.9305555555555554</v>
      </c>
      <c r="AN299" s="54">
        <v>32</v>
      </c>
      <c r="AP299" s="33"/>
      <c r="AQ299" s="33"/>
      <c r="AR299" s="33"/>
    </row>
    <row r="300" spans="1:44" ht="14" customHeight="1" x14ac:dyDescent="0.15">
      <c r="A300" s="42" t="s">
        <v>250</v>
      </c>
      <c r="B300" s="42" t="s">
        <v>299</v>
      </c>
      <c r="C300" s="50">
        <f>+G300+I300+K300+M300+O300+Q300+S300+U300+W300+Y300+AA300+AC300+AE300+AG300+AI300</f>
        <v>652.5</v>
      </c>
      <c r="D300" s="23">
        <f>+C300/E300</f>
        <v>130.5</v>
      </c>
      <c r="E300" s="51">
        <f>COUNTA(F300,H300,J300,L300,N300,P300,R300,T300,V300,X300,Z300,AB300,AD300,AF300,AH300)</f>
        <v>5</v>
      </c>
      <c r="F300" s="39"/>
      <c r="G300" s="31"/>
      <c r="H300" s="46"/>
      <c r="I300" s="31"/>
      <c r="J300" s="46"/>
      <c r="K300" s="31"/>
      <c r="L300" s="46">
        <v>91</v>
      </c>
      <c r="M300" s="31">
        <v>130</v>
      </c>
      <c r="N300" s="39">
        <v>90</v>
      </c>
      <c r="O300" s="82">
        <v>115</v>
      </c>
      <c r="P300" s="91"/>
      <c r="Q300" s="82"/>
      <c r="R300" s="91">
        <v>88</v>
      </c>
      <c r="S300" s="173">
        <v>130</v>
      </c>
      <c r="T300" s="166">
        <v>89</v>
      </c>
      <c r="U300" s="177">
        <v>140</v>
      </c>
      <c r="V300" s="35">
        <v>86</v>
      </c>
      <c r="W300" s="28">
        <v>137.5</v>
      </c>
      <c r="X300" s="91"/>
      <c r="Y300" s="82"/>
      <c r="Z300" s="91"/>
      <c r="AA300" s="82"/>
      <c r="AB300" s="91"/>
      <c r="AC300" s="82"/>
      <c r="AD300" s="91"/>
      <c r="AE300" s="82"/>
      <c r="AF300" s="91"/>
      <c r="AG300" s="82"/>
      <c r="AH300" s="91"/>
      <c r="AI300" s="82"/>
      <c r="AJ300" s="26">
        <f>F300+H300+J300+L300+N300+P300+R300+T300+V300+X300+Z300+AB300+AD300+AF300+AH300</f>
        <v>444</v>
      </c>
      <c r="AK300" s="21">
        <f>+AJ300/E300</f>
        <v>88.8</v>
      </c>
      <c r="AL300" s="22">
        <f>IF(F300="",0,$G$180)+IF(H300="",0,$G$180)+IF(J300="",0,$G$180)+IF(L300="",0,$G$180)+IF(N300="",0,$G$180)+IF(P300="",0,$G$180)+IF(R300="",0,$G$180)+IF(T300="",0,$G$180)+IF(V300="",0,$G$180)+IF(X300="",0,$G$180)+IF(Z300="",0,$G$180)+IF(AB300="",0,$G$180)+IF(AD300="",0,$G$180)+IF(AF300="",0,$G$180)+IF(AH300="",0,$G$180)</f>
        <v>90</v>
      </c>
      <c r="AM300" s="21">
        <f>AJ300/AL300</f>
        <v>4.9333333333333336</v>
      </c>
      <c r="AN300" s="54">
        <v>33</v>
      </c>
      <c r="AP300" s="33"/>
      <c r="AQ300" s="33"/>
      <c r="AR300" s="33"/>
    </row>
    <row r="301" spans="1:44" ht="14" customHeight="1" x14ac:dyDescent="0.15">
      <c r="A301" s="4" t="s">
        <v>230</v>
      </c>
      <c r="B301" s="4" t="s">
        <v>231</v>
      </c>
      <c r="C301" s="50">
        <f>+G301+I301+K301+M301+O301+Q301+S301+U301+W301+Y301+AA301+AC301+AE301+AG301+AI301</f>
        <v>1015</v>
      </c>
      <c r="D301" s="23">
        <f>+C301/E301</f>
        <v>126.875</v>
      </c>
      <c r="E301" s="51">
        <f>COUNTA(F301,H301,J301,L301,N301,P301,R301,T301,V301,X301,Z301,AB301,AD301,AF301,AH301)</f>
        <v>8</v>
      </c>
      <c r="F301" s="39"/>
      <c r="G301" s="31"/>
      <c r="H301" s="46">
        <v>85</v>
      </c>
      <c r="I301" s="31">
        <v>137.5</v>
      </c>
      <c r="J301" s="46">
        <v>85</v>
      </c>
      <c r="K301" s="31">
        <v>160</v>
      </c>
      <c r="L301" s="46">
        <v>92</v>
      </c>
      <c r="M301" s="31">
        <v>125</v>
      </c>
      <c r="N301" s="46"/>
      <c r="O301" s="86"/>
      <c r="P301" s="92">
        <v>89</v>
      </c>
      <c r="Q301" s="86">
        <v>130</v>
      </c>
      <c r="R301" s="92"/>
      <c r="S301" s="174"/>
      <c r="T301" s="135"/>
      <c r="U301" s="175"/>
      <c r="V301" s="46">
        <v>88</v>
      </c>
      <c r="W301" s="31">
        <v>117.5</v>
      </c>
      <c r="X301" s="92">
        <v>99</v>
      </c>
      <c r="Y301" s="86">
        <v>80</v>
      </c>
      <c r="Z301" s="92"/>
      <c r="AA301" s="86"/>
      <c r="AB301" s="92">
        <v>94</v>
      </c>
      <c r="AC301" s="86">
        <v>120</v>
      </c>
      <c r="AD301" s="92"/>
      <c r="AE301" s="86"/>
      <c r="AF301" s="92">
        <v>87</v>
      </c>
      <c r="AG301" s="86">
        <v>145</v>
      </c>
      <c r="AH301" s="92"/>
      <c r="AI301" s="86"/>
      <c r="AJ301" s="26">
        <f>F301+H301+J301+L301+N301+P301+R301+T301+V301+X301+Z301+AB301+AD301+AF301+AH301</f>
        <v>719</v>
      </c>
      <c r="AK301" s="21">
        <f>+AJ301/E301</f>
        <v>89.875</v>
      </c>
      <c r="AL301" s="22">
        <f>IF(F301="",0,$G$180)+IF(H301="",0,$G$180)+IF(J301="",0,$G$180)+IF(L301="",0,$G$180)+IF(N301="",0,$G$180)+IF(P301="",0,$G$180)+IF(R301="",0,$G$180)+IF(T301="",0,$G$180)+IF(V301="",0,$G$180)+IF(X301="",0,$G$180)+IF(Z301="",0,$G$180)+IF(AB301="",0,$G$180)+IF(AD301="",0,$G$180)+IF(AF301="",0,$G$180)+IF(AH301="",0,$G$180)</f>
        <v>144</v>
      </c>
      <c r="AM301" s="21">
        <f>AJ301/AL301</f>
        <v>4.9930555555555554</v>
      </c>
      <c r="AN301" s="54">
        <v>34</v>
      </c>
    </row>
    <row r="302" spans="1:44" ht="14" customHeight="1" x14ac:dyDescent="0.15">
      <c r="A302" s="99" t="s">
        <v>372</v>
      </c>
      <c r="B302" s="99" t="s">
        <v>384</v>
      </c>
      <c r="C302" s="50">
        <f>+G302+I302+K302+M302+O302+Q302+S302+U302+W302+Y302+AA302+AC302+AE302+AG302+AI302</f>
        <v>467.5</v>
      </c>
      <c r="D302" s="23">
        <f>+C302/E302</f>
        <v>116.875</v>
      </c>
      <c r="E302" s="51">
        <f>COUNTA(F302,H302,J302,L302,N302,P302,R302,T302,V302,X302,Z302,AB302,AD302,AF302,AH302)</f>
        <v>4</v>
      </c>
      <c r="F302" s="39"/>
      <c r="G302" s="31"/>
      <c r="H302" s="46"/>
      <c r="I302" s="31"/>
      <c r="J302" s="46"/>
      <c r="K302" s="31"/>
      <c r="L302" s="46"/>
      <c r="M302" s="31"/>
      <c r="N302" s="46"/>
      <c r="O302" s="31"/>
      <c r="P302" s="92"/>
      <c r="Q302" s="86"/>
      <c r="R302" s="92">
        <v>85</v>
      </c>
      <c r="S302" s="174">
        <v>147.5</v>
      </c>
      <c r="T302" s="135">
        <v>94</v>
      </c>
      <c r="U302" s="175">
        <v>122.5</v>
      </c>
      <c r="V302" s="46">
        <v>90</v>
      </c>
      <c r="W302" s="31">
        <v>102.5</v>
      </c>
      <c r="X302" s="92">
        <v>93</v>
      </c>
      <c r="Y302" s="86">
        <v>95</v>
      </c>
      <c r="Z302" s="92"/>
      <c r="AA302" s="86"/>
      <c r="AB302" s="92"/>
      <c r="AC302" s="86"/>
      <c r="AD302" s="92"/>
      <c r="AE302" s="86"/>
      <c r="AF302" s="92"/>
      <c r="AG302" s="86"/>
      <c r="AH302" s="92"/>
      <c r="AI302" s="86"/>
      <c r="AJ302" s="26">
        <f>F302+H302+J302+L302+N302+P302+R302+T302+V302+X302+Z302+AB302+AD302+AF302+AH302</f>
        <v>362</v>
      </c>
      <c r="AK302" s="21">
        <f>+AJ302/E302</f>
        <v>90.5</v>
      </c>
      <c r="AL302" s="22">
        <f>IF(F302="",0,$G$180)+IF(H302="",0,$G$180)+IF(J302="",0,$G$180)+IF(L302="",0,$G$180)+IF(N302="",0,$G$180)+IF(P302="",0,$G$180)+IF(R302="",0,$G$180)+IF(T302="",0,$G$180)+IF(V302="",0,$G$180)+IF(X302="",0,$G$180)+IF(Z302="",0,$G$180)+IF(AB302="",0,$G$180)+IF(AD302="",0,$G$180)+IF(AF302="",0,$G$180)+IF(AH302="",0,$G$180)</f>
        <v>72</v>
      </c>
      <c r="AM302" s="21">
        <f>AJ302/AL302</f>
        <v>5.0277777777777777</v>
      </c>
      <c r="AN302" s="54">
        <v>35</v>
      </c>
    </row>
    <row r="303" spans="1:44" ht="14" customHeight="1" x14ac:dyDescent="0.15">
      <c r="A303" s="6" t="s">
        <v>243</v>
      </c>
      <c r="B303" s="6" t="s">
        <v>244</v>
      </c>
      <c r="C303" s="50">
        <f>+G303+I303+K303+M303+O303+Q303+S303+U303+W303+Y303+AA303+AC303+AE303+AG303+AI303</f>
        <v>517.5</v>
      </c>
      <c r="D303" s="23">
        <f>+C303/E303</f>
        <v>129.375</v>
      </c>
      <c r="E303" s="51">
        <f>COUNTA(F303,H303,J303,L303,N303,P303,R303,T303,V303,X303,Z303,AB303,AD303,AF303,AH303)</f>
        <v>4</v>
      </c>
      <c r="F303" s="39"/>
      <c r="G303" s="31"/>
      <c r="H303" s="46"/>
      <c r="I303" s="31"/>
      <c r="J303" s="46">
        <v>89</v>
      </c>
      <c r="K303" s="31">
        <v>150</v>
      </c>
      <c r="L303" s="46"/>
      <c r="M303" s="31"/>
      <c r="N303" s="46"/>
      <c r="O303" s="86"/>
      <c r="P303" s="92"/>
      <c r="Q303" s="86"/>
      <c r="R303" s="92"/>
      <c r="S303" s="174"/>
      <c r="T303" s="135">
        <v>91</v>
      </c>
      <c r="U303" s="175">
        <v>135</v>
      </c>
      <c r="V303" s="46">
        <v>85</v>
      </c>
      <c r="W303" s="31">
        <v>145</v>
      </c>
      <c r="X303" s="92">
        <v>97</v>
      </c>
      <c r="Y303" s="86">
        <v>87.5</v>
      </c>
      <c r="Z303" s="92"/>
      <c r="AA303" s="86"/>
      <c r="AB303" s="92"/>
      <c r="AC303" s="86"/>
      <c r="AD303" s="92"/>
      <c r="AE303" s="86"/>
      <c r="AF303" s="92"/>
      <c r="AG303" s="86"/>
      <c r="AH303" s="92"/>
      <c r="AI303" s="86"/>
      <c r="AJ303" s="26">
        <f>F303+H303+J303+L303+N303+P303+R303+T303+V303+X303+Z303+AB303+AD303+AF303+AH303</f>
        <v>362</v>
      </c>
      <c r="AK303" s="21">
        <f>+AJ303/E303</f>
        <v>90.5</v>
      </c>
      <c r="AL303" s="22">
        <f>IF(F303="",0,$G$180)+IF(H303="",0,$G$180)+IF(J303="",0,$G$180)+IF(L303="",0,$G$180)+IF(N303="",0,$G$180)+IF(P303="",0,$G$180)+IF(R303="",0,$G$180)+IF(T303="",0,$G$180)+IF(V303="",0,$G$180)+IF(X303="",0,$G$180)+IF(Z303="",0,$G$180)+IF(AB303="",0,$G$180)+IF(AD303="",0,$G$180)+IF(AF303="",0,$G$180)+IF(AH303="",0,$G$180)</f>
        <v>72</v>
      </c>
      <c r="AM303" s="21">
        <f>AJ303/AL303</f>
        <v>5.0277777777777777</v>
      </c>
      <c r="AN303" s="54">
        <v>36</v>
      </c>
    </row>
    <row r="304" spans="1:44" ht="14" customHeight="1" x14ac:dyDescent="0.15">
      <c r="A304" s="4" t="s">
        <v>169</v>
      </c>
      <c r="B304" s="4" t="s">
        <v>170</v>
      </c>
      <c r="C304" s="50">
        <f>+G304+I304+K304+M304+O304+Q304+S304+U304+W304+Y304+AA304+AC304+AE304+AG304+AI304</f>
        <v>1115</v>
      </c>
      <c r="D304" s="23">
        <f>+C304/E304</f>
        <v>123.88888888888889</v>
      </c>
      <c r="E304" s="51">
        <f>COUNTA(F304,H304,J304,L304,N304,P304,R304,T304,V304,X304,Z304,AB304,AD304,AF304,AH304)</f>
        <v>9</v>
      </c>
      <c r="F304" s="39">
        <v>91</v>
      </c>
      <c r="G304" s="31">
        <v>135</v>
      </c>
      <c r="H304" s="46">
        <v>88</v>
      </c>
      <c r="I304" s="31">
        <v>130</v>
      </c>
      <c r="J304" s="46"/>
      <c r="K304" s="31"/>
      <c r="L304" s="46">
        <v>105</v>
      </c>
      <c r="M304" s="31">
        <v>100</v>
      </c>
      <c r="N304" s="39">
        <v>85</v>
      </c>
      <c r="O304" s="82">
        <v>127.5</v>
      </c>
      <c r="P304" s="91"/>
      <c r="Q304" s="82"/>
      <c r="R304" s="92">
        <v>83</v>
      </c>
      <c r="S304" s="174">
        <v>157.5</v>
      </c>
      <c r="T304" s="135">
        <v>87</v>
      </c>
      <c r="U304" s="175">
        <v>150</v>
      </c>
      <c r="V304" s="46">
        <v>91</v>
      </c>
      <c r="W304" s="31">
        <v>95</v>
      </c>
      <c r="X304" s="92">
        <v>97</v>
      </c>
      <c r="Y304" s="86">
        <v>87.5</v>
      </c>
      <c r="Z304" s="92"/>
      <c r="AA304" s="86"/>
      <c r="AB304" s="92">
        <v>91</v>
      </c>
      <c r="AC304" s="86">
        <v>132.5</v>
      </c>
      <c r="AD304" s="92"/>
      <c r="AE304" s="86"/>
      <c r="AF304" s="92"/>
      <c r="AG304" s="86"/>
      <c r="AH304" s="92"/>
      <c r="AI304" s="86"/>
      <c r="AJ304" s="26">
        <f>F304+H304+J304+L304+N304+P304+R304+T304+V304+X304+Z304+AB304+AD304+AF304+AH304</f>
        <v>818</v>
      </c>
      <c r="AK304" s="21">
        <f>+AJ304/E304</f>
        <v>90.888888888888886</v>
      </c>
      <c r="AL304" s="22">
        <f>IF(F304="",0,$G$180)+IF(H304="",0,$G$180)+IF(J304="",0,$G$180)+IF(L304="",0,$G$180)+IF(N304="",0,$G$180)+IF(P304="",0,$G$180)+IF(R304="",0,$G$180)+IF(T304="",0,$G$180)+IF(V304="",0,$G$180)+IF(X304="",0,$G$180)+IF(Z304="",0,$G$180)+IF(AB304="",0,$G$180)+IF(AD304="",0,$G$180)+IF(AF304="",0,$G$180)+IF(AH304="",0,$G$180)</f>
        <v>162</v>
      </c>
      <c r="AM304" s="21">
        <f>AJ304/AL304</f>
        <v>5.0493827160493829</v>
      </c>
      <c r="AN304" s="54">
        <v>37</v>
      </c>
    </row>
    <row r="305" spans="1:40" ht="14" customHeight="1" x14ac:dyDescent="0.15">
      <c r="A305" s="43" t="s">
        <v>324</v>
      </c>
      <c r="B305" s="43" t="s">
        <v>325</v>
      </c>
      <c r="C305" s="50">
        <f>+G305+I305+K305+M305+O305+Q305+S305+U305+W305+Y305+AA305+AC305+AE305+AG305+AI305</f>
        <v>107.5</v>
      </c>
      <c r="D305" s="23">
        <f>+C305/E305</f>
        <v>107.5</v>
      </c>
      <c r="E305" s="51">
        <f>COUNTA(F305,H305,J305,L305,N305,P305,R305,T305,V305,X305,Z305,AB305,AD305,AF305,AH305)</f>
        <v>1</v>
      </c>
      <c r="F305" s="39"/>
      <c r="G305" s="100"/>
      <c r="H305" s="35"/>
      <c r="I305" s="100"/>
      <c r="J305" s="35"/>
      <c r="K305" s="100"/>
      <c r="L305" s="35"/>
      <c r="M305" s="100"/>
      <c r="N305" s="39">
        <v>91</v>
      </c>
      <c r="O305" s="28">
        <v>107.5</v>
      </c>
      <c r="P305" s="35"/>
      <c r="Q305" s="28"/>
      <c r="R305" s="91"/>
      <c r="S305" s="173"/>
      <c r="T305" s="166"/>
      <c r="U305" s="177"/>
      <c r="V305" s="35"/>
      <c r="W305" s="28"/>
      <c r="X305" s="91"/>
      <c r="Y305" s="82"/>
      <c r="Z305" s="91"/>
      <c r="AA305" s="82"/>
      <c r="AB305" s="91"/>
      <c r="AC305" s="82"/>
      <c r="AD305" s="91"/>
      <c r="AE305" s="82"/>
      <c r="AF305" s="91"/>
      <c r="AG305" s="82"/>
      <c r="AH305" s="91"/>
      <c r="AI305" s="82"/>
      <c r="AJ305" s="26">
        <f>F305+H305+J305+L305+N305+P305+R305+T305+V305+X305+Z305+AB305+AD305+AF305+AH305</f>
        <v>91</v>
      </c>
      <c r="AK305" s="21">
        <f>+AJ305/E305</f>
        <v>91</v>
      </c>
      <c r="AL305" s="22">
        <f>IF(F305="",0,$G$180)+IF(H305="",0,$G$180)+IF(J305="",0,$G$180)+IF(L305="",0,$G$180)+IF(N305="",0,$G$180)+IF(P305="",0,$G$180)+IF(R305="",0,$G$180)+IF(T305="",0,$G$180)+IF(V305="",0,$G$180)+IF(X305="",0,$G$180)+IF(Z305="",0,$G$180)+IF(AB305="",0,$G$180)+IF(AD305="",0,$G$180)+IF(AF305="",0,$G$180)+IF(AH305="",0,$G$180)</f>
        <v>18</v>
      </c>
      <c r="AM305" s="21">
        <f>AJ305/AL305</f>
        <v>5.0555555555555554</v>
      </c>
      <c r="AN305" s="54">
        <v>38</v>
      </c>
    </row>
    <row r="306" spans="1:40" ht="14" customHeight="1" x14ac:dyDescent="0.15">
      <c r="A306" s="4" t="s">
        <v>232</v>
      </c>
      <c r="B306" s="4" t="s">
        <v>233</v>
      </c>
      <c r="C306" s="50">
        <f>+G306+I306+K306+M306+O306+Q306+S306+U306+W306+Y306+AA306+AC306+AE306+AG306+AI306</f>
        <v>1155</v>
      </c>
      <c r="D306" s="23">
        <f>+C306/E306</f>
        <v>128.33333333333334</v>
      </c>
      <c r="E306" s="51">
        <f>COUNTA(F306,H306,J306,L306,N306,P306,R306,T306,V306,X306,Z306,AB306,AD306,AF306,AH306)</f>
        <v>9</v>
      </c>
      <c r="F306" s="39"/>
      <c r="G306" s="31"/>
      <c r="H306" s="46">
        <v>94</v>
      </c>
      <c r="I306" s="31">
        <v>122.5</v>
      </c>
      <c r="J306" s="46"/>
      <c r="K306" s="31"/>
      <c r="L306" s="46">
        <v>96</v>
      </c>
      <c r="M306" s="31">
        <v>115</v>
      </c>
      <c r="N306" s="46"/>
      <c r="O306" s="31"/>
      <c r="P306" s="46">
        <v>93</v>
      </c>
      <c r="Q306" s="31">
        <v>125</v>
      </c>
      <c r="R306" s="92"/>
      <c r="S306" s="174"/>
      <c r="T306" s="135">
        <v>94</v>
      </c>
      <c r="U306" s="175">
        <v>122.5</v>
      </c>
      <c r="V306" s="46">
        <v>90</v>
      </c>
      <c r="W306" s="31">
        <v>102.5</v>
      </c>
      <c r="X306" s="92">
        <v>86</v>
      </c>
      <c r="Y306" s="86">
        <v>125</v>
      </c>
      <c r="Z306" s="92">
        <v>90</v>
      </c>
      <c r="AA306" s="86">
        <v>142.5</v>
      </c>
      <c r="AB306" s="92">
        <v>93</v>
      </c>
      <c r="AC306" s="86">
        <v>125</v>
      </c>
      <c r="AD306" s="92">
        <v>90</v>
      </c>
      <c r="AE306" s="86">
        <v>175</v>
      </c>
      <c r="AF306" s="92"/>
      <c r="AG306" s="86"/>
      <c r="AH306" s="92"/>
      <c r="AI306" s="86"/>
      <c r="AJ306" s="26">
        <f>F306+H306+J306+L306+N306+P306+R306+T306+V306+X306+Z306+AB306+AD306+AF306+AH306</f>
        <v>826</v>
      </c>
      <c r="AK306" s="21">
        <f>+AJ306/E306</f>
        <v>91.777777777777771</v>
      </c>
      <c r="AL306" s="22">
        <f>IF(F306="",0,$G$180)+IF(H306="",0,$G$180)+IF(J306="",0,$G$180)+IF(L306="",0,$G$180)+IF(N306="",0,$G$180)+IF(P306="",0,$G$180)+IF(R306="",0,$G$180)+IF(T306="",0,$G$180)+IF(V306="",0,$G$180)+IF(X306="",0,$G$180)+IF(Z306="",0,$G$180)+IF(AB306="",0,$G$180)+IF(AD306="",0,$G$180)+IF(AF306="",0,$G$180)+IF(AH306="",0,$G$180)</f>
        <v>162</v>
      </c>
      <c r="AM306" s="21">
        <f>AJ306/AL306</f>
        <v>5.0987654320987659</v>
      </c>
      <c r="AN306" s="54">
        <v>39</v>
      </c>
    </row>
    <row r="307" spans="1:40" ht="14" customHeight="1" x14ac:dyDescent="0.15">
      <c r="A307" s="42" t="s">
        <v>398</v>
      </c>
      <c r="B307" s="42" t="s">
        <v>399</v>
      </c>
      <c r="C307" s="50">
        <f>+G307+I307+K307+M307+O307+Q307+S307+U307+W307+Y307+AA307+AC307+AE307+AG307+AI307</f>
        <v>605</v>
      </c>
      <c r="D307" s="23">
        <f>+C307/E307</f>
        <v>151.25</v>
      </c>
      <c r="E307" s="51">
        <f>COUNTA(F307,H307,J307,L307,N307,P307,R307,T307,V307,X307,Z307,AB307,AD307,AF307,AH307)</f>
        <v>4</v>
      </c>
      <c r="F307" s="39"/>
      <c r="G307" s="31"/>
      <c r="H307" s="46"/>
      <c r="I307" s="31"/>
      <c r="J307" s="46"/>
      <c r="K307" s="31"/>
      <c r="L307" s="46"/>
      <c r="M307" s="31"/>
      <c r="N307" s="46"/>
      <c r="O307" s="31"/>
      <c r="P307" s="46"/>
      <c r="Q307" s="31"/>
      <c r="R307" s="92"/>
      <c r="S307" s="174"/>
      <c r="T307" s="135">
        <v>87</v>
      </c>
      <c r="U307" s="175">
        <v>150</v>
      </c>
      <c r="V307" s="46"/>
      <c r="W307" s="31"/>
      <c r="X307" s="92"/>
      <c r="Y307" s="86"/>
      <c r="Z307" s="92">
        <v>95</v>
      </c>
      <c r="AA307" s="86">
        <v>135</v>
      </c>
      <c r="AB307" s="92"/>
      <c r="AC307" s="86"/>
      <c r="AD307" s="92">
        <v>97</v>
      </c>
      <c r="AE307" s="86">
        <v>160</v>
      </c>
      <c r="AF307" s="92"/>
      <c r="AG307" s="86"/>
      <c r="AH307" s="92">
        <v>92</v>
      </c>
      <c r="AI307" s="86">
        <v>160</v>
      </c>
      <c r="AJ307" s="26">
        <f>F307+H307+J307+L307+N307+P307+R307+T307+V307+X307+Z307+AB307+AD307+AF307+AH307</f>
        <v>371</v>
      </c>
      <c r="AK307" s="21">
        <f>+AJ307/E307</f>
        <v>92.75</v>
      </c>
      <c r="AL307" s="22">
        <f>IF(F307="",0,$G$180)+IF(H307="",0,$G$180)+IF(J307="",0,$G$180)+IF(L307="",0,$G$180)+IF(N307="",0,$G$180)+IF(P307="",0,$G$180)+IF(R307="",0,$G$180)+IF(T307="",0,$G$180)+IF(V307="",0,$G$180)+IF(X307="",0,$G$180)+IF(Z307="",0,$G$180)+IF(AB307="",0,$G$180)+IF(AD307="",0,$G$180)+IF(AF307="",0,$G$180)+IF(AH307="",0,$G$180)</f>
        <v>72</v>
      </c>
      <c r="AM307" s="21">
        <f>AJ307/AL307</f>
        <v>5.1527777777777777</v>
      </c>
      <c r="AN307" s="54">
        <v>40</v>
      </c>
    </row>
    <row r="308" spans="1:40" ht="14" customHeight="1" x14ac:dyDescent="0.15">
      <c r="A308" s="3" t="s">
        <v>83</v>
      </c>
      <c r="B308" s="3" t="s">
        <v>82</v>
      </c>
      <c r="C308" s="50">
        <f>+G308+I308+K308+M308+O308+Q308+S308+U308+W308+Y308+AA308+AC308+AE308+AG308+AI308</f>
        <v>1190</v>
      </c>
      <c r="D308" s="23">
        <f>+C308/E308</f>
        <v>119</v>
      </c>
      <c r="E308" s="51">
        <f>COUNTA(F308,H308,J308,L308,N308,P308,R308,T308,V308,X308,Z308,AB308,AD308,AF308,AH308)</f>
        <v>10</v>
      </c>
      <c r="F308" s="46">
        <v>93</v>
      </c>
      <c r="G308" s="31">
        <v>125</v>
      </c>
      <c r="H308" s="46">
        <v>94</v>
      </c>
      <c r="I308" s="31">
        <v>122.5</v>
      </c>
      <c r="J308" s="46"/>
      <c r="K308" s="31"/>
      <c r="L308" s="46">
        <v>102</v>
      </c>
      <c r="M308" s="31">
        <v>105</v>
      </c>
      <c r="N308" s="39">
        <v>91</v>
      </c>
      <c r="O308" s="28">
        <v>107.5</v>
      </c>
      <c r="P308" s="35"/>
      <c r="Q308" s="28"/>
      <c r="R308" s="35"/>
      <c r="S308" s="178"/>
      <c r="T308" s="166">
        <v>97</v>
      </c>
      <c r="U308" s="177">
        <v>115</v>
      </c>
      <c r="V308" s="35">
        <v>89</v>
      </c>
      <c r="W308" s="28">
        <v>110</v>
      </c>
      <c r="X308" s="91">
        <v>90</v>
      </c>
      <c r="Y308" s="82">
        <v>107.5</v>
      </c>
      <c r="Z308" s="91">
        <v>96</v>
      </c>
      <c r="AA308" s="82">
        <v>130</v>
      </c>
      <c r="AB308" s="91">
        <v>90</v>
      </c>
      <c r="AC308" s="82">
        <v>140</v>
      </c>
      <c r="AD308" s="91"/>
      <c r="AE308" s="82"/>
      <c r="AF308" s="91">
        <v>89</v>
      </c>
      <c r="AG308" s="82">
        <v>127.5</v>
      </c>
      <c r="AH308" s="91"/>
      <c r="AI308" s="82"/>
      <c r="AJ308" s="26">
        <f>F308+H308+J308+L308+N308+P308+R308+T308+V308+X308+Z308+AB308+AD308+AF308+AH308</f>
        <v>931</v>
      </c>
      <c r="AK308" s="21">
        <f>+AJ308/E308</f>
        <v>93.1</v>
      </c>
      <c r="AL308" s="22">
        <f>IF(F308="",0,$G$180)+IF(H308="",0,$G$180)+IF(J308="",0,$G$180)+IF(L308="",0,$G$180)+IF(N308="",0,$G$180)+IF(P308="",0,$G$180)+IF(R308="",0,$G$180)+IF(T308="",0,$G$180)+IF(V308="",0,$G$180)+IF(X308="",0,$G$180)+IF(Z308="",0,$G$180)+IF(AB308="",0,$G$180)+IF(AD308="",0,$G$180)+IF(AF308="",0,$G$180)+IF(AH308="",0,$G$180)</f>
        <v>180</v>
      </c>
      <c r="AM308" s="21">
        <f>AJ308/AL308</f>
        <v>5.1722222222222225</v>
      </c>
      <c r="AN308" s="54">
        <v>41</v>
      </c>
    </row>
    <row r="309" spans="1:40" ht="14" customHeight="1" x14ac:dyDescent="0.15">
      <c r="A309" s="226" t="s">
        <v>193</v>
      </c>
      <c r="B309" s="230" t="s">
        <v>91</v>
      </c>
      <c r="C309" s="50">
        <f>+G309+I309+K309+M309+O309+Q309+S309+U309+W309+Y309+AA309+AC309+AE309+AG309+AI309</f>
        <v>115</v>
      </c>
      <c r="D309" s="23">
        <f>+C309/E309</f>
        <v>115</v>
      </c>
      <c r="E309" s="51">
        <f>COUNTA(F309,H309,J309,L309,N309,P309,R309,T309,V309,X309,Z309,AB309,AD309,AF309,AH309)</f>
        <v>1</v>
      </c>
      <c r="F309" s="227">
        <v>95</v>
      </c>
      <c r="G309" s="145">
        <v>115</v>
      </c>
      <c r="H309" s="146"/>
      <c r="I309" s="145"/>
      <c r="J309" s="146"/>
      <c r="K309" s="145"/>
      <c r="L309" s="146"/>
      <c r="M309" s="145"/>
      <c r="N309" s="146"/>
      <c r="O309" s="145"/>
      <c r="P309" s="146"/>
      <c r="Q309" s="145"/>
      <c r="R309" s="146"/>
      <c r="S309" s="228"/>
      <c r="T309" s="135"/>
      <c r="U309" s="175"/>
      <c r="V309" s="46"/>
      <c r="W309" s="31"/>
      <c r="X309" s="92"/>
      <c r="Y309" s="86"/>
      <c r="Z309" s="92"/>
      <c r="AA309" s="86"/>
      <c r="AB309" s="92"/>
      <c r="AC309" s="86"/>
      <c r="AD309" s="92"/>
      <c r="AE309" s="86"/>
      <c r="AF309" s="92"/>
      <c r="AG309" s="86"/>
      <c r="AH309" s="92"/>
      <c r="AI309" s="86"/>
      <c r="AJ309" s="26">
        <f>F309+H309+J309+L309+N309+P309+R309+T309+V309+X309+Z309+AB309+AD309+AF309+AH309</f>
        <v>95</v>
      </c>
      <c r="AK309" s="21">
        <f>+AJ309/E309</f>
        <v>95</v>
      </c>
      <c r="AL309" s="22">
        <f>IF(F309="",0,$G$180)+IF(H309="",0,$G$180)+IF(J309="",0,$G$180)+IF(L309="",0,$G$180)+IF(N309="",0,$G$180)+IF(P309="",0,$G$180)+IF(R309="",0,$G$180)+IF(T309="",0,$G$180)+IF(V309="",0,$G$180)+IF(X309="",0,$G$180)+IF(Z309="",0,$G$180)+IF(AB309="",0,$G$180)+IF(AD309="",0,$G$180)+IF(AF309="",0,$G$180)+IF(AH309="",0,$G$180)</f>
        <v>18</v>
      </c>
      <c r="AM309" s="21">
        <f>AJ309/AL309</f>
        <v>5.2777777777777777</v>
      </c>
      <c r="AN309" s="54">
        <v>42</v>
      </c>
    </row>
    <row r="310" spans="1:40" ht="14" customHeight="1" x14ac:dyDescent="0.15">
      <c r="A310" s="250" t="s">
        <v>355</v>
      </c>
      <c r="B310" s="250" t="s">
        <v>554</v>
      </c>
      <c r="C310" s="50">
        <f>+G310+I310+K310+M310+O310+Q310+S310+U310+W310+Y310+AA310+AC310+AE310+AG310+AI310</f>
        <v>110</v>
      </c>
      <c r="D310" s="23">
        <f>+C310/E310</f>
        <v>110</v>
      </c>
      <c r="E310" s="51">
        <f>COUNTA(F310,H310,J310,L310,N310,P310,R310,T310,V310,X310,Z310,AB310,AD310,AF310,AH310)</f>
        <v>1</v>
      </c>
      <c r="F310" s="168"/>
      <c r="G310" s="141"/>
      <c r="H310" s="135"/>
      <c r="I310" s="141"/>
      <c r="J310" s="135"/>
      <c r="K310" s="141"/>
      <c r="L310" s="135"/>
      <c r="M310" s="141"/>
      <c r="N310" s="135"/>
      <c r="O310" s="141"/>
      <c r="P310" s="135"/>
      <c r="Q310" s="141"/>
      <c r="R310" s="135"/>
      <c r="S310" s="175"/>
      <c r="T310" s="135"/>
      <c r="U310" s="175"/>
      <c r="V310" s="46"/>
      <c r="W310" s="31"/>
      <c r="X310" s="92"/>
      <c r="Y310" s="86"/>
      <c r="Z310" s="92"/>
      <c r="AA310" s="86"/>
      <c r="AB310" s="92"/>
      <c r="AC310" s="86"/>
      <c r="AD310" s="92"/>
      <c r="AE310" s="86"/>
      <c r="AF310" s="92">
        <v>95</v>
      </c>
      <c r="AG310" s="86">
        <v>110</v>
      </c>
      <c r="AH310" s="92"/>
      <c r="AI310" s="86"/>
      <c r="AJ310" s="26">
        <f>F310+H310+J310+L310+N310+P310+R310+T310+V310+X310+Z310+AB310+AD310+AF310+AH310</f>
        <v>95</v>
      </c>
      <c r="AK310" s="21">
        <f>+AJ310/E310</f>
        <v>95</v>
      </c>
      <c r="AL310" s="22">
        <f>IF(F310="",0,$G$180)+IF(H310="",0,$G$180)+IF(J310="",0,$G$180)+IF(L310="",0,$G$180)+IF(N310="",0,$G$180)+IF(P310="",0,$G$180)+IF(R310="",0,$G$180)+IF(T310="",0,$G$180)+IF(V310="",0,$G$180)+IF(X310="",0,$G$180)+IF(Z310="",0,$G$180)+IF(AB310="",0,$G$180)+IF(AD310="",0,$G$180)+IF(AF310="",0,$G$180)+IF(AH310="",0,$G$180)</f>
        <v>18</v>
      </c>
      <c r="AM310" s="21">
        <f>AJ310/AL310</f>
        <v>5.2777777777777777</v>
      </c>
      <c r="AN310" s="54">
        <v>43</v>
      </c>
    </row>
    <row r="311" spans="1:40" ht="14" customHeight="1" x14ac:dyDescent="0.15">
      <c r="A311" s="147" t="s">
        <v>224</v>
      </c>
      <c r="B311" s="147" t="s">
        <v>225</v>
      </c>
      <c r="C311" s="50">
        <f>+G311+I311+K311+M311+O311+Q311+S311+U311+W311+Y311+AA311+AC311+AE311+AG311+AI311</f>
        <v>165</v>
      </c>
      <c r="D311" s="23">
        <f>+C311/E311</f>
        <v>165</v>
      </c>
      <c r="E311" s="51">
        <f>COUNTA(F311,H311,J311,L311,N311,P311,R311,T311,V311,X311,Z311,AB311,AD311,AF311,AH311)</f>
        <v>1</v>
      </c>
      <c r="F311" s="168"/>
      <c r="G311" s="141"/>
      <c r="H311" s="135"/>
      <c r="I311" s="141"/>
      <c r="J311" s="135"/>
      <c r="K311" s="141"/>
      <c r="L311" s="135"/>
      <c r="M311" s="141"/>
      <c r="N311" s="135"/>
      <c r="O311" s="141"/>
      <c r="P311" s="135"/>
      <c r="Q311" s="141"/>
      <c r="R311" s="135"/>
      <c r="S311" s="175"/>
      <c r="T311" s="135"/>
      <c r="U311" s="175"/>
      <c r="V311" s="46"/>
      <c r="W311" s="31"/>
      <c r="X311" s="92"/>
      <c r="Y311" s="86"/>
      <c r="Z311" s="92"/>
      <c r="AA311" s="86"/>
      <c r="AB311" s="92"/>
      <c r="AC311" s="86"/>
      <c r="AD311" s="92">
        <v>96</v>
      </c>
      <c r="AE311" s="86">
        <v>165</v>
      </c>
      <c r="AF311" s="92"/>
      <c r="AG311" s="86"/>
      <c r="AH311" s="92"/>
      <c r="AI311" s="86"/>
      <c r="AJ311" s="26">
        <f>F311+H311+J311+L311+N311+P311+R311+T311+V311+X311+Z311+AB311+AD311+AF311+AH311</f>
        <v>96</v>
      </c>
      <c r="AK311" s="21">
        <f>+AJ311/E311</f>
        <v>96</v>
      </c>
      <c r="AL311" s="22">
        <f>IF(F311="",0,$G$180)+IF(H311="",0,$G$180)+IF(J311="",0,$G$180)+IF(L311="",0,$G$180)+IF(N311="",0,$G$180)+IF(P311="",0,$G$180)+IF(R311="",0,$G$180)+IF(T311="",0,$G$180)+IF(V311="",0,$G$180)+IF(X311="",0,$G$180)+IF(Z311="",0,$G$180)+IF(AB311="",0,$G$180)+IF(AD311="",0,$G$180)+IF(AF311="",0,$G$180)+IF(AH311="",0,$G$180)</f>
        <v>18</v>
      </c>
      <c r="AM311" s="21">
        <f>AJ311/AL311</f>
        <v>5.333333333333333</v>
      </c>
      <c r="AN311" s="54">
        <v>44</v>
      </c>
    </row>
    <row r="312" spans="1:40" ht="14" customHeight="1" x14ac:dyDescent="0.15">
      <c r="A312" s="189" t="s">
        <v>149</v>
      </c>
      <c r="B312" s="189" t="s">
        <v>165</v>
      </c>
      <c r="C312" s="50">
        <f>+G312+I312+K312+M312+O312+Q312+S312+U312+W312+Y312+AA312+AC312+AE312+AG312+AI312</f>
        <v>155</v>
      </c>
      <c r="D312" s="23">
        <f>+C312/E312</f>
        <v>155</v>
      </c>
      <c r="E312" s="51">
        <f>COUNTA(F312,H312,J312,L312,N312,P312,R312,T312,V312,X312,Z312,AB312,AD312,AF312,AH312)</f>
        <v>1</v>
      </c>
      <c r="F312" s="170"/>
      <c r="G312" s="171"/>
      <c r="H312" s="172"/>
      <c r="I312" s="171"/>
      <c r="J312" s="172"/>
      <c r="K312" s="171"/>
      <c r="L312" s="172"/>
      <c r="M312" s="171"/>
      <c r="N312" s="172"/>
      <c r="O312" s="171"/>
      <c r="P312" s="172"/>
      <c r="Q312" s="171"/>
      <c r="R312" s="172"/>
      <c r="S312" s="176"/>
      <c r="T312" s="135"/>
      <c r="U312" s="175"/>
      <c r="V312" s="46"/>
      <c r="W312" s="31"/>
      <c r="X312" s="92"/>
      <c r="Y312" s="86"/>
      <c r="Z312" s="92"/>
      <c r="AA312" s="86"/>
      <c r="AB312" s="92"/>
      <c r="AC312" s="86"/>
      <c r="AD312" s="92"/>
      <c r="AE312" s="86"/>
      <c r="AF312" s="92"/>
      <c r="AG312" s="86"/>
      <c r="AH312" s="92">
        <v>96</v>
      </c>
      <c r="AI312" s="86">
        <v>155</v>
      </c>
      <c r="AJ312" s="26">
        <f>F312+H312+J312+L312+N312+P312+R312+T312+V312+X312+Z312+AB312+AD312+AF312+AH312</f>
        <v>96</v>
      </c>
      <c r="AK312" s="21">
        <f>+AJ312/E312</f>
        <v>96</v>
      </c>
      <c r="AL312" s="22">
        <f>IF(F312="",0,$G$180)+IF(H312="",0,$G$180)+IF(J312="",0,$G$180)+IF(L312="",0,$G$180)+IF(N312="",0,$G$180)+IF(P312="",0,$G$180)+IF(R312="",0,$G$180)+IF(T312="",0,$G$180)+IF(V312="",0,$G$180)+IF(X312="",0,$G$180)+IF(Z312="",0,$G$180)+IF(AB312="",0,$G$180)+IF(AD312="",0,$G$180)+IF(AF312="",0,$G$180)+IF(AH312="",0,$G$180)</f>
        <v>18</v>
      </c>
      <c r="AM312" s="21">
        <f>AJ312/AL312</f>
        <v>5.333333333333333</v>
      </c>
      <c r="AN312" s="54">
        <v>45</v>
      </c>
    </row>
    <row r="313" spans="1:40" ht="14" customHeight="1" x14ac:dyDescent="0.15">
      <c r="A313" s="140" t="s">
        <v>234</v>
      </c>
      <c r="B313" s="140" t="s">
        <v>235</v>
      </c>
      <c r="C313" s="50">
        <f>+G313+I313+K313+M313+O313+Q313+S313+U313+W313+Y313+AA313+AC313+AE313+AG313+AI313</f>
        <v>115</v>
      </c>
      <c r="D313" s="23">
        <f>+C313/E313</f>
        <v>115</v>
      </c>
      <c r="E313" s="51">
        <f>COUNTA(F313,H313,J313,L313,N313,P313,R313,T313,V313,X313,Z313,AB313,AD313,AF313,AH313)</f>
        <v>1</v>
      </c>
      <c r="F313" s="148"/>
      <c r="G313" s="141"/>
      <c r="H313" s="135">
        <v>98</v>
      </c>
      <c r="I313" s="141">
        <v>115</v>
      </c>
      <c r="J313" s="135"/>
      <c r="K313" s="141"/>
      <c r="L313" s="135"/>
      <c r="M313" s="141"/>
      <c r="N313" s="135"/>
      <c r="O313" s="141"/>
      <c r="P313" s="135"/>
      <c r="Q313" s="141"/>
      <c r="R313" s="135"/>
      <c r="S313" s="175"/>
      <c r="T313" s="135"/>
      <c r="U313" s="175"/>
      <c r="V313" s="46"/>
      <c r="W313" s="31"/>
      <c r="X313" s="92"/>
      <c r="Y313" s="86"/>
      <c r="Z313" s="92"/>
      <c r="AA313" s="86"/>
      <c r="AB313" s="92"/>
      <c r="AC313" s="86"/>
      <c r="AD313" s="92"/>
      <c r="AE313" s="86"/>
      <c r="AF313" s="92"/>
      <c r="AG313" s="86"/>
      <c r="AH313" s="92"/>
      <c r="AI313" s="86"/>
      <c r="AJ313" s="26">
        <f>F313+H313+J313+L313+N313+P313+R313+T313+V313+X313+Z313+AB313+AD313+AF313+AH313</f>
        <v>98</v>
      </c>
      <c r="AK313" s="21">
        <f>+AJ313/E313</f>
        <v>98</v>
      </c>
      <c r="AL313" s="22">
        <f>IF(F313="",0,$G$180)+IF(H313="",0,$G$180)+IF(J313="",0,$G$180)+IF(L313="",0,$G$180)+IF(N313="",0,$G$180)+IF(P313="",0,$G$180)+IF(R313="",0,$G$180)+IF(T313="",0,$G$180)+IF(V313="",0,$G$180)+IF(X313="",0,$G$180)+IF(Z313="",0,$G$180)+IF(AB313="",0,$G$180)+IF(AD313="",0,$G$180)+IF(AF313="",0,$G$180)+IF(AH313="",0,$G$180)</f>
        <v>18</v>
      </c>
      <c r="AM313" s="21">
        <f>AJ313/AL313</f>
        <v>5.4444444444444446</v>
      </c>
      <c r="AN313" s="54">
        <v>46</v>
      </c>
    </row>
    <row r="314" spans="1:40" ht="14" customHeight="1" x14ac:dyDescent="0.15">
      <c r="A314" s="189" t="s">
        <v>520</v>
      </c>
      <c r="B314" s="189" t="s">
        <v>521</v>
      </c>
      <c r="C314" s="50">
        <f>+G314+I314+K314+M314+O314+Q314+S314+U314+W314+Y314+AA314+AC314+AE314+AG314+AI314</f>
        <v>220</v>
      </c>
      <c r="D314" s="23">
        <f>+C314/E314</f>
        <v>110</v>
      </c>
      <c r="E314" s="51">
        <f>COUNTA(F314,H314,J314,L314,N314,P314,R314,T314,V314,X314,Z314,AB314,AD314,AF314,AH314)</f>
        <v>2</v>
      </c>
      <c r="F314" s="148"/>
      <c r="G314" s="141"/>
      <c r="H314" s="135"/>
      <c r="I314" s="141"/>
      <c r="J314" s="135"/>
      <c r="K314" s="141"/>
      <c r="L314" s="135"/>
      <c r="M314" s="141"/>
      <c r="N314" s="148"/>
      <c r="O314" s="167"/>
      <c r="P314" s="166"/>
      <c r="Q314" s="167"/>
      <c r="R314" s="166"/>
      <c r="S314" s="177"/>
      <c r="T314" s="166"/>
      <c r="U314" s="177"/>
      <c r="V314" s="35"/>
      <c r="W314" s="28"/>
      <c r="X314" s="35"/>
      <c r="Y314" s="28"/>
      <c r="Z314" s="91"/>
      <c r="AA314" s="82"/>
      <c r="AB314" s="91">
        <v>98</v>
      </c>
      <c r="AC314" s="82">
        <v>115</v>
      </c>
      <c r="AD314" s="91"/>
      <c r="AE314" s="82"/>
      <c r="AF314" s="91">
        <v>100</v>
      </c>
      <c r="AG314" s="82">
        <v>105</v>
      </c>
      <c r="AH314" s="91"/>
      <c r="AI314" s="82"/>
      <c r="AJ314" s="26">
        <f>F314+H314+J314+L314+N314+P314+R314+T314+V314+X314+Z314+AB314+AD314+AF314+AH314</f>
        <v>198</v>
      </c>
      <c r="AK314" s="21">
        <f>+AJ314/E314</f>
        <v>99</v>
      </c>
      <c r="AL314" s="22">
        <f>IF(F314="",0,$G$180)+IF(H314="",0,$G$180)+IF(J314="",0,$G$180)+IF(L314="",0,$G$180)+IF(N314="",0,$G$180)+IF(P314="",0,$G$180)+IF(R314="",0,$G$180)+IF(T314="",0,$G$180)+IF(V314="",0,$G$180)+IF(X314="",0,$G$180)+IF(Z314="",0,$G$180)+IF(AB314="",0,$G$180)+IF(AD314="",0,$G$180)+IF(AF314="",0,$G$180)+IF(AH314="",0,$G$180)</f>
        <v>36</v>
      </c>
      <c r="AM314" s="21">
        <f>AJ314/AL314</f>
        <v>5.5</v>
      </c>
      <c r="AN314" s="54">
        <v>47</v>
      </c>
    </row>
    <row r="315" spans="1:40" ht="14" customHeight="1" x14ac:dyDescent="0.15">
      <c r="A315" s="245" t="s">
        <v>326</v>
      </c>
      <c r="B315" s="245" t="s">
        <v>327</v>
      </c>
      <c r="C315" s="50">
        <f>+G315+I315+K315+M315+O315+Q315+S315+U315+W315+Y315+AA315+AC315+AE315+AG315+AI315</f>
        <v>95</v>
      </c>
      <c r="D315" s="23">
        <f>+C315/E315</f>
        <v>95</v>
      </c>
      <c r="E315" s="51">
        <f>COUNTA(F315,H315,J315,L315,N315,P315,R315,T315,V315,X315,Z315,AB315,AD315,AF315,AH315)</f>
        <v>1</v>
      </c>
      <c r="F315" s="204"/>
      <c r="G315" s="299"/>
      <c r="H315" s="180"/>
      <c r="I315" s="299"/>
      <c r="J315" s="180"/>
      <c r="K315" s="299"/>
      <c r="L315" s="180"/>
      <c r="M315" s="299"/>
      <c r="N315" s="204">
        <v>103</v>
      </c>
      <c r="O315" s="179">
        <v>95</v>
      </c>
      <c r="P315" s="180"/>
      <c r="Q315" s="179"/>
      <c r="R315" s="180"/>
      <c r="S315" s="205"/>
      <c r="T315" s="180"/>
      <c r="U315" s="205"/>
      <c r="V315" s="162"/>
      <c r="W315" s="163"/>
      <c r="X315" s="35"/>
      <c r="Y315" s="28"/>
      <c r="Z315" s="91"/>
      <c r="AA315" s="82"/>
      <c r="AB315" s="91"/>
      <c r="AC315" s="82"/>
      <c r="AD315" s="91"/>
      <c r="AE315" s="82"/>
      <c r="AF315" s="91"/>
      <c r="AG315" s="82"/>
      <c r="AH315" s="91"/>
      <c r="AI315" s="82"/>
      <c r="AJ315" s="26">
        <f>F315+H315+J315+L315+N315+P315+R315+T315+V315+X315+Z315+AB315+AD315+AF315+AH315</f>
        <v>103</v>
      </c>
      <c r="AK315" s="21">
        <f>+AJ315/E315</f>
        <v>103</v>
      </c>
      <c r="AL315" s="22">
        <f>IF(F315="",0,$G$180)+IF(H315="",0,$G$180)+IF(J315="",0,$G$180)+IF(L315="",0,$G$180)+IF(N315="",0,$G$180)+IF(P315="",0,$G$180)+IF(R315="",0,$G$180)+IF(T315="",0,$G$180)+IF(V315="",0,$G$180)+IF(X315="",0,$G$180)+IF(Z315="",0,$G$180)+IF(AB315="",0,$G$180)+IF(AD315="",0,$G$180)+IF(AF315="",0,$G$180)+IF(AH315="",0,$G$180)</f>
        <v>18</v>
      </c>
      <c r="AM315" s="21">
        <f>AJ315/AL315</f>
        <v>5.7222222222222223</v>
      </c>
      <c r="AN315" s="54">
        <v>48</v>
      </c>
    </row>
    <row r="316" spans="1:40" ht="14" customHeight="1" x14ac:dyDescent="0.15">
      <c r="A316" s="43" t="s">
        <v>533</v>
      </c>
      <c r="B316" s="43" t="s">
        <v>411</v>
      </c>
      <c r="C316" s="50">
        <f>+G316+I316+K316+M316+O316+Q316+S316+U316+W316+Y316+AA316+AC316+AE316+AG316+AI316</f>
        <v>265</v>
      </c>
      <c r="D316" s="23">
        <f>+C316/E316</f>
        <v>132.5</v>
      </c>
      <c r="E316" s="51">
        <f>COUNTA(F316,H316,J316,L316,N316,P316,R316,T316,V316,X316,Z316,AB316,AD316,AF316,AH316)</f>
        <v>2</v>
      </c>
      <c r="F316" s="39"/>
      <c r="G316" s="31"/>
      <c r="H316" s="46"/>
      <c r="I316" s="31"/>
      <c r="J316" s="46"/>
      <c r="K316" s="31"/>
      <c r="L316" s="46"/>
      <c r="M316" s="31"/>
      <c r="N316" s="46"/>
      <c r="O316" s="31"/>
      <c r="P316" s="46"/>
      <c r="Q316" s="31"/>
      <c r="R316" s="46"/>
      <c r="S316" s="31"/>
      <c r="T316" s="46"/>
      <c r="U316" s="31"/>
      <c r="V316" s="46"/>
      <c r="W316" s="31"/>
      <c r="X316" s="46"/>
      <c r="Y316" s="31"/>
      <c r="Z316" s="92"/>
      <c r="AA316" s="86"/>
      <c r="AB316" s="92"/>
      <c r="AC316" s="86"/>
      <c r="AD316" s="92">
        <v>113</v>
      </c>
      <c r="AE316" s="86">
        <v>150</v>
      </c>
      <c r="AF316" s="92">
        <v>93</v>
      </c>
      <c r="AG316" s="86">
        <v>115</v>
      </c>
      <c r="AH316" s="92"/>
      <c r="AI316" s="86"/>
      <c r="AJ316" s="26">
        <f>F316+H316+J316+L316+N316+P316+R316+T316+V316+X316+Z316+AB316+AD316+AF316+AH316</f>
        <v>206</v>
      </c>
      <c r="AK316" s="21">
        <f>+AJ316/E316</f>
        <v>103</v>
      </c>
      <c r="AL316" s="22">
        <f>IF(F316="",0,$G$180)+IF(H316="",0,$G$180)+IF(J316="",0,$G$180)+IF(L316="",0,$G$180)+IF(N316="",0,$G$180)+IF(P316="",0,$G$180)+IF(R316="",0,$G$180)+IF(T316="",0,$G$180)+IF(V316="",0,$G$180)+IF(X316="",0,$G$180)+IF(Z316="",0,$G$180)+IF(AB316="",0,$G$180)+IF(AD316="",0,$G$180)+IF(AF316="",0,$G$180)+IF(AH316="",0,$G$180)</f>
        <v>36</v>
      </c>
      <c r="AM316" s="21">
        <f>AJ316/AL316</f>
        <v>5.7222222222222223</v>
      </c>
      <c r="AN316" s="54">
        <v>49</v>
      </c>
    </row>
    <row r="317" spans="1:40" ht="14" customHeight="1" x14ac:dyDescent="0.15">
      <c r="A317" s="237" t="s">
        <v>401</v>
      </c>
      <c r="B317" s="237" t="s">
        <v>402</v>
      </c>
      <c r="C317" s="50">
        <f>+G317+I317+K317+M317+O317+Q317+S317+U317+W317+Y317+AA317+AC317+AE317+AG317+AI317</f>
        <v>110</v>
      </c>
      <c r="D317" s="23">
        <f>+C317/E317</f>
        <v>110</v>
      </c>
      <c r="E317" s="51">
        <f>COUNTA(F317,H317,J317,L317,N317,P317,R317,T317,V317,X317,Z317,AB317,AD317,AF317,AH317)</f>
        <v>1</v>
      </c>
      <c r="F317" s="39"/>
      <c r="G317" s="31"/>
      <c r="H317" s="46"/>
      <c r="I317" s="31"/>
      <c r="J317" s="46"/>
      <c r="K317" s="31"/>
      <c r="L317" s="46"/>
      <c r="M317" s="31"/>
      <c r="N317" s="46"/>
      <c r="O317" s="31"/>
      <c r="P317" s="46"/>
      <c r="Q317" s="31"/>
      <c r="R317" s="46"/>
      <c r="S317" s="31"/>
      <c r="T317" s="46">
        <v>104</v>
      </c>
      <c r="U317" s="31">
        <v>110</v>
      </c>
      <c r="V317" s="46"/>
      <c r="W317" s="31"/>
      <c r="X317" s="46"/>
      <c r="Y317" s="31"/>
      <c r="Z317" s="92"/>
      <c r="AA317" s="86"/>
      <c r="AB317" s="92"/>
      <c r="AC317" s="86"/>
      <c r="AD317" s="92"/>
      <c r="AE317" s="86"/>
      <c r="AF317" s="92"/>
      <c r="AG317" s="86"/>
      <c r="AH317" s="92"/>
      <c r="AI317" s="86"/>
      <c r="AJ317" s="26">
        <f>F317+H317+J317+L317+N317+P317+R317+T317+V317+X317+Z317+AB317+AD317+AF317+AH317</f>
        <v>104</v>
      </c>
      <c r="AK317" s="21">
        <f>+AJ317/E317</f>
        <v>104</v>
      </c>
      <c r="AL317" s="22">
        <f>IF(F317="",0,$G$180)+IF(H317="",0,$G$180)+IF(J317="",0,$G$180)+IF(L317="",0,$G$180)+IF(N317="",0,$G$180)+IF(P317="",0,$G$180)+IF(R317="",0,$G$180)+IF(T317="",0,$G$180)+IF(V317="",0,$G$180)+IF(X317="",0,$G$180)+IF(Z317="",0,$G$180)+IF(AB317="",0,$G$180)+IF(AD317="",0,$G$180)+IF(AF317="",0,$G$180)+IF(AH317="",0,$G$180)</f>
        <v>18</v>
      </c>
      <c r="AM317" s="21">
        <f>AJ317/AL317</f>
        <v>5.7777777777777777</v>
      </c>
      <c r="AN317" s="54">
        <v>50</v>
      </c>
    </row>
    <row r="318" spans="1:40" ht="14" customHeight="1" x14ac:dyDescent="0.15">
      <c r="A318" s="237" t="s">
        <v>144</v>
      </c>
      <c r="B318" s="238" t="s">
        <v>146</v>
      </c>
      <c r="C318" s="50">
        <f>+G318+I318+K318+M318+O318+Q318+S318+U318+W318+Y318+AA318+AC318+AE318+AG318+AI318</f>
        <v>302.5</v>
      </c>
      <c r="D318" s="23">
        <f>+C318/E318</f>
        <v>100.83333333333333</v>
      </c>
      <c r="E318" s="51">
        <f>COUNTA(F318,H318,J318,L318,N318,P318,R318,T318,V318,X318,Z318,AB318,AD318,AF318,AH318)</f>
        <v>3</v>
      </c>
      <c r="F318" s="39">
        <v>107</v>
      </c>
      <c r="G318" s="31">
        <v>105</v>
      </c>
      <c r="H318" s="46">
        <v>106</v>
      </c>
      <c r="I318" s="31">
        <v>107.5</v>
      </c>
      <c r="J318" s="46"/>
      <c r="K318" s="31"/>
      <c r="L318" s="46"/>
      <c r="M318" s="31"/>
      <c r="N318" s="39">
        <v>104</v>
      </c>
      <c r="O318" s="28">
        <v>90</v>
      </c>
      <c r="P318" s="35"/>
      <c r="Q318" s="28"/>
      <c r="R318" s="35"/>
      <c r="S318" s="28"/>
      <c r="T318" s="35"/>
      <c r="U318" s="28"/>
      <c r="V318" s="35"/>
      <c r="W318" s="28"/>
      <c r="X318" s="35"/>
      <c r="Y318" s="28"/>
      <c r="Z318" s="91"/>
      <c r="AA318" s="82"/>
      <c r="AB318" s="91"/>
      <c r="AC318" s="82"/>
      <c r="AD318" s="91"/>
      <c r="AE318" s="82"/>
      <c r="AF318" s="91"/>
      <c r="AG318" s="82"/>
      <c r="AH318" s="91"/>
      <c r="AI318" s="82"/>
      <c r="AJ318" s="26">
        <f>F318+H318+J318+L318+N318+P318+R318+T318+V318+X318+Z318+AB318+AD318+AF318+AH318</f>
        <v>317</v>
      </c>
      <c r="AK318" s="21">
        <f>+AJ318/E318</f>
        <v>105.66666666666667</v>
      </c>
      <c r="AL318" s="22">
        <f>IF(F318="",0,$G$180)+IF(H318="",0,$G$180)+IF(J318="",0,$G$180)+IF(L318="",0,$G$180)+IF(N318="",0,$G$180)+IF(P318="",0,$G$180)+IF(R318="",0,$G$180)+IF(T318="",0,$G$180)+IF(V318="",0,$G$180)+IF(X318="",0,$G$180)+IF(Z318="",0,$G$180)+IF(AB318="",0,$G$180)+IF(AD318="",0,$G$180)+IF(AF318="",0,$G$180)+IF(AH318="",0,$G$180)</f>
        <v>54</v>
      </c>
      <c r="AM318" s="21">
        <f>AJ318/AL318</f>
        <v>5.8703703703703702</v>
      </c>
      <c r="AN318" s="54">
        <v>51</v>
      </c>
    </row>
    <row r="319" spans="1:40" ht="14" customHeight="1" x14ac:dyDescent="0.15">
      <c r="A319" s="221" t="s">
        <v>73</v>
      </c>
      <c r="B319" s="221" t="s">
        <v>74</v>
      </c>
      <c r="C319" s="50">
        <f>+G319+I319+K319+M319+O319+Q319+S319+U319+W319+Y319+AA319+AC319+AE319+AG319+AI319</f>
        <v>110</v>
      </c>
      <c r="D319" s="23">
        <f>+C319/E319</f>
        <v>110</v>
      </c>
      <c r="E319" s="51">
        <f>COUNTA(F319,H319,J319,L319,N319,P319,R319,T319,V319,X319,Z319,AB319,AD319,AF319,AH319)</f>
        <v>1</v>
      </c>
      <c r="F319" s="39">
        <v>106</v>
      </c>
      <c r="G319" s="31">
        <v>110</v>
      </c>
      <c r="H319" s="46"/>
      <c r="I319" s="31"/>
      <c r="J319" s="46"/>
      <c r="K319" s="31"/>
      <c r="L319" s="46"/>
      <c r="M319" s="31"/>
      <c r="N319" s="46"/>
      <c r="O319" s="31"/>
      <c r="P319" s="46"/>
      <c r="Q319" s="31"/>
      <c r="R319" s="46"/>
      <c r="S319" s="31"/>
      <c r="T319" s="46"/>
      <c r="U319" s="31"/>
      <c r="V319" s="46"/>
      <c r="W319" s="31"/>
      <c r="X319" s="46"/>
      <c r="Y319" s="31"/>
      <c r="Z319" s="92"/>
      <c r="AA319" s="86"/>
      <c r="AB319" s="92"/>
      <c r="AC319" s="86"/>
      <c r="AD319" s="92"/>
      <c r="AE319" s="86"/>
      <c r="AF319" s="92"/>
      <c r="AG319" s="86"/>
      <c r="AH319" s="92"/>
      <c r="AI319" s="86"/>
      <c r="AJ319" s="26">
        <f>F319+H319+J319+L319+N319+P319+R319+T319+V319+X319+Z319+AB319+AD319+AF319+AH319</f>
        <v>106</v>
      </c>
      <c r="AK319" s="21">
        <f>+AJ319/E319</f>
        <v>106</v>
      </c>
      <c r="AL319" s="22">
        <f>IF(F319="",0,$G$180)+IF(H319="",0,$G$180)+IF(J319="",0,$G$180)+IF(L319="",0,$G$180)+IF(N319="",0,$G$180)+IF(P319="",0,$G$180)+IF(R319="",0,$G$180)+IF(T319="",0,$G$180)+IF(V319="",0,$G$180)+IF(X319="",0,$G$180)+IF(Z319="",0,$G$180)+IF(AB319="",0,$G$180)+IF(AD319="",0,$G$180)+IF(AF319="",0,$G$180)+IF(AH319="",0,$G$180)</f>
        <v>18</v>
      </c>
      <c r="AM319" s="21">
        <f>AJ319/AL319</f>
        <v>5.8888888888888893</v>
      </c>
      <c r="AN319" s="54">
        <v>52</v>
      </c>
    </row>
    <row r="320" spans="1:40" ht="14" customHeight="1" x14ac:dyDescent="0.15">
      <c r="A320" s="222" t="s">
        <v>555</v>
      </c>
      <c r="B320" s="222" t="s">
        <v>556</v>
      </c>
      <c r="C320" s="50">
        <f>+G320+I320+K320+M320+O320+Q320+S320+U320+W320+Y320+AA320+AC320+AE320+AG320+AI320</f>
        <v>100</v>
      </c>
      <c r="D320" s="23">
        <f>+C320/E320</f>
        <v>100</v>
      </c>
      <c r="E320" s="51">
        <f>COUNTA(F320,H320,J320,L320,N320,P320,R320,T320,V320,X320,Z320,AB320,AD320,AF320,AH320)</f>
        <v>1</v>
      </c>
      <c r="F320" s="39"/>
      <c r="G320" s="31"/>
      <c r="H320" s="46"/>
      <c r="I320" s="31"/>
      <c r="J320" s="46"/>
      <c r="K320" s="31"/>
      <c r="L320" s="46"/>
      <c r="M320" s="31"/>
      <c r="N320" s="46"/>
      <c r="O320" s="31"/>
      <c r="P320" s="46"/>
      <c r="Q320" s="31"/>
      <c r="R320" s="46"/>
      <c r="S320" s="31"/>
      <c r="T320" s="46"/>
      <c r="U320" s="31"/>
      <c r="V320" s="46"/>
      <c r="W320" s="31"/>
      <c r="X320" s="92"/>
      <c r="Y320" s="86"/>
      <c r="Z320" s="92"/>
      <c r="AA320" s="86"/>
      <c r="AB320" s="92"/>
      <c r="AC320" s="86"/>
      <c r="AD320" s="92"/>
      <c r="AE320" s="86"/>
      <c r="AF320" s="92">
        <v>106</v>
      </c>
      <c r="AG320" s="86">
        <v>100</v>
      </c>
      <c r="AH320" s="92"/>
      <c r="AI320" s="86"/>
      <c r="AJ320" s="26">
        <f>F320+H320+J320+L320+N320+P320+R320+T320+V320+X320+Z320+AB320+AD320+AF320+AH320</f>
        <v>106</v>
      </c>
      <c r="AK320" s="21">
        <f>+AJ320/E320</f>
        <v>106</v>
      </c>
      <c r="AL320" s="22">
        <f>IF(F320="",0,$G$180)+IF(H320="",0,$G$180)+IF(J320="",0,$G$180)+IF(L320="",0,$G$180)+IF(N320="",0,$G$180)+IF(P320="",0,$G$180)+IF(R320="",0,$G$180)+IF(T320="",0,$G$180)+IF(V320="",0,$G$180)+IF(X320="",0,$G$180)+IF(Z320="",0,$G$180)+IF(AB320="",0,$G$180)+IF(AD320="",0,$G$180)+IF(AF320="",0,$G$180)+IF(AH320="",0,$G$180)</f>
        <v>18</v>
      </c>
      <c r="AM320" s="21">
        <f>AJ320/AL320</f>
        <v>5.8888888888888893</v>
      </c>
      <c r="AN320" s="54">
        <v>53</v>
      </c>
    </row>
    <row r="321" spans="1:40" ht="14" customHeight="1" x14ac:dyDescent="0.15">
      <c r="A321" s="43" t="s">
        <v>403</v>
      </c>
      <c r="B321" s="43" t="s">
        <v>404</v>
      </c>
      <c r="C321" s="50">
        <f>+G321+I321+K321+M321+O321+Q321+S321+U321+W321+Y321+AA321+AC321+AE321+AG321+AI321</f>
        <v>260</v>
      </c>
      <c r="D321" s="23">
        <f>+C321/E321</f>
        <v>130</v>
      </c>
      <c r="E321" s="51">
        <f>COUNTA(F321,H321,J321,L321,N321,P321,R321,T321,V321,X321,Z321,AB321,AD321,AF321,AH321)</f>
        <v>2</v>
      </c>
      <c r="F321" s="39"/>
      <c r="G321" s="31"/>
      <c r="H321" s="46"/>
      <c r="I321" s="31"/>
      <c r="J321" s="46"/>
      <c r="K321" s="31"/>
      <c r="L321" s="46"/>
      <c r="M321" s="31"/>
      <c r="N321" s="46"/>
      <c r="O321" s="31"/>
      <c r="P321" s="46"/>
      <c r="Q321" s="31"/>
      <c r="R321" s="46"/>
      <c r="S321" s="31"/>
      <c r="T321" s="46">
        <v>112</v>
      </c>
      <c r="U321" s="31">
        <v>105</v>
      </c>
      <c r="V321" s="46"/>
      <c r="W321" s="31"/>
      <c r="X321" s="46"/>
      <c r="Y321" s="31"/>
      <c r="Z321" s="46"/>
      <c r="AA321" s="31"/>
      <c r="AB321" s="92"/>
      <c r="AC321" s="86"/>
      <c r="AD321" s="92">
        <v>108</v>
      </c>
      <c r="AE321" s="86">
        <v>155</v>
      </c>
      <c r="AF321" s="92"/>
      <c r="AG321" s="86"/>
      <c r="AH321" s="92"/>
      <c r="AI321" s="86"/>
      <c r="AJ321" s="26">
        <f>F321+H321+J321+L321+N321+P321+R321+T321+V321+X321+Z321+AB321+AD321+AF321+AH321</f>
        <v>220</v>
      </c>
      <c r="AK321" s="21">
        <f>+AJ321/E321</f>
        <v>110</v>
      </c>
      <c r="AL321" s="22">
        <f>IF(F321="",0,$G$180)+IF(H321="",0,$G$180)+IF(J321="",0,$G$180)+IF(L321="",0,$G$180)+IF(N321="",0,$G$180)+IF(P321="",0,$G$180)+IF(R321="",0,$G$180)+IF(T321="",0,$G$180)+IF(V321="",0,$G$180)+IF(X321="",0,$G$180)+IF(Z321="",0,$G$180)+IF(AB321="",0,$G$180)+IF(AD321="",0,$G$180)+IF(AF321="",0,$G$180)+IF(AH321="",0,$G$180)</f>
        <v>36</v>
      </c>
      <c r="AM321" s="21">
        <f>AJ321/AL321</f>
        <v>6.1111111111111107</v>
      </c>
      <c r="AN321" s="54">
        <v>54</v>
      </c>
    </row>
    <row r="322" spans="1:40" ht="14" customHeight="1" x14ac:dyDescent="0.15">
      <c r="A322" s="232" t="s">
        <v>557</v>
      </c>
      <c r="B322" s="232" t="s">
        <v>558</v>
      </c>
      <c r="C322" s="50">
        <f>+G322+I322+K322+M322+O322+Q322+S322+U322+W322+Y322+AA322+AC322+AE322+AG322+AI322</f>
        <v>115</v>
      </c>
      <c r="D322" s="23">
        <f>+C322/E322</f>
        <v>115</v>
      </c>
      <c r="E322" s="51">
        <f>COUNTA(F322,H322,J322,L322,N322,P322,R322,T322,V322,X322,Z322,AB322,AD322,AF322,AH322)</f>
        <v>1</v>
      </c>
      <c r="F322" s="144"/>
      <c r="G322" s="145"/>
      <c r="H322" s="146"/>
      <c r="I322" s="145"/>
      <c r="J322" s="146"/>
      <c r="K322" s="145"/>
      <c r="L322" s="146"/>
      <c r="M322" s="145"/>
      <c r="N322" s="146"/>
      <c r="O322" s="145"/>
      <c r="P322" s="146"/>
      <c r="Q322" s="145"/>
      <c r="R322" s="146"/>
      <c r="S322" s="145"/>
      <c r="T322" s="146"/>
      <c r="U322" s="145"/>
      <c r="V322" s="146"/>
      <c r="W322" s="145"/>
      <c r="X322" s="146"/>
      <c r="Y322" s="145"/>
      <c r="Z322" s="92"/>
      <c r="AA322" s="86"/>
      <c r="AB322" s="92"/>
      <c r="AC322" s="86"/>
      <c r="AD322" s="92"/>
      <c r="AE322" s="86"/>
      <c r="AF322" s="92">
        <v>111</v>
      </c>
      <c r="AG322" s="86">
        <v>115</v>
      </c>
      <c r="AH322" s="92"/>
      <c r="AI322" s="86"/>
      <c r="AJ322" s="26">
        <f>F322+H322+J322+L322+N322+P322+R322+T322+V322+X322+Z322+AB322+AD322+AF322+AH322</f>
        <v>111</v>
      </c>
      <c r="AK322" s="21">
        <f>+AJ322/E322</f>
        <v>111</v>
      </c>
      <c r="AL322" s="22">
        <f>IF(F322="",0,$G$180)+IF(H322="",0,$G$180)+IF(J322="",0,$G$180)+IF(L322="",0,$G$180)+IF(N322="",0,$G$180)+IF(P322="",0,$G$180)+IF(R322="",0,$G$180)+IF(T322="",0,$G$180)+IF(V322="",0,$G$180)+IF(X322="",0,$G$180)+IF(Z322="",0,$G$180)+IF(AB322="",0,$G$180)+IF(AD322="",0,$G$180)+IF(AF322="",0,$G$180)+IF(AH322="",0,$G$180)</f>
        <v>18</v>
      </c>
      <c r="AM322" s="21">
        <f>AJ322/AL322</f>
        <v>6.166666666666667</v>
      </c>
      <c r="AN322" s="54">
        <v>55</v>
      </c>
    </row>
    <row r="323" spans="1:40" ht="14" customHeight="1" x14ac:dyDescent="0.15">
      <c r="A323" s="226" t="s">
        <v>112</v>
      </c>
      <c r="B323" s="226" t="s">
        <v>33</v>
      </c>
      <c r="C323" s="50">
        <f>+G323+I323+K323+M323+O323+Q323+S323+U323+W323+Y323+AA323+AC323+AE323+AG323+AI323</f>
        <v>590</v>
      </c>
      <c r="D323" s="23">
        <f>+C323/E323</f>
        <v>98.333333333333329</v>
      </c>
      <c r="E323" s="51">
        <f>COUNTA(F323,H323,J323,L323,N323,P323,R323,T323,V323,X323,Z323,AB323,AD323,AF323,AH323)</f>
        <v>6</v>
      </c>
      <c r="F323" s="144">
        <v>116</v>
      </c>
      <c r="G323" s="145">
        <v>95</v>
      </c>
      <c r="H323" s="146">
        <v>106</v>
      </c>
      <c r="I323" s="145">
        <v>107.5</v>
      </c>
      <c r="J323" s="146"/>
      <c r="K323" s="145"/>
      <c r="L323" s="146">
        <v>117</v>
      </c>
      <c r="M323" s="145">
        <v>95</v>
      </c>
      <c r="N323" s="146"/>
      <c r="O323" s="145"/>
      <c r="P323" s="146">
        <v>114</v>
      </c>
      <c r="Q323" s="145">
        <v>115</v>
      </c>
      <c r="R323" s="146"/>
      <c r="S323" s="145"/>
      <c r="T323" s="146"/>
      <c r="U323" s="145"/>
      <c r="V323" s="146">
        <v>113</v>
      </c>
      <c r="W323" s="145">
        <v>87.5</v>
      </c>
      <c r="X323" s="146"/>
      <c r="Y323" s="145"/>
      <c r="Z323" s="92"/>
      <c r="AA323" s="86"/>
      <c r="AB323" s="92"/>
      <c r="AC323" s="86"/>
      <c r="AD323" s="92"/>
      <c r="AE323" s="86"/>
      <c r="AF323" s="92">
        <v>115</v>
      </c>
      <c r="AG323" s="86">
        <v>90</v>
      </c>
      <c r="AH323" s="92"/>
      <c r="AI323" s="86"/>
      <c r="AJ323" s="26">
        <f>F323+H323+J323+L323+N323+P323+R323+T323+V323+X323+Z323+AB323+AD323+AF323+AH323</f>
        <v>681</v>
      </c>
      <c r="AK323" s="21">
        <f>+AJ323/E323</f>
        <v>113.5</v>
      </c>
      <c r="AL323" s="22">
        <f>IF(F323="",0,$G$180)+IF(H323="",0,$G$180)+IF(J323="",0,$G$180)+IF(L323="",0,$G$180)+IF(N323="",0,$G$180)+IF(P323="",0,$G$180)+IF(R323="",0,$G$180)+IF(T323="",0,$G$180)+IF(V323="",0,$G$180)+IF(X323="",0,$G$180)+IF(Z323="",0,$G$180)+IF(AB323="",0,$G$180)+IF(AD323="",0,$G$180)+IF(AF323="",0,$G$180)+IF(AH323="",0,$G$180)</f>
        <v>108</v>
      </c>
      <c r="AM323" s="21">
        <f>AJ323/AL323</f>
        <v>6.3055555555555554</v>
      </c>
      <c r="AN323" s="54">
        <v>56</v>
      </c>
    </row>
    <row r="324" spans="1:40" ht="14" customHeight="1" x14ac:dyDescent="0.15">
      <c r="A324" s="138" t="s">
        <v>187</v>
      </c>
      <c r="B324" s="138" t="s">
        <v>139</v>
      </c>
      <c r="C324" s="50">
        <f>+G324+I324+K324+M324+O324+Q324+S324+U324+W324+Y324+AA324+AC324+AE324+AG324+AI324</f>
        <v>255</v>
      </c>
      <c r="D324" s="23">
        <f>+C324/E324</f>
        <v>85</v>
      </c>
      <c r="E324" s="51">
        <f>COUNTA(F324,H324,J324,L324,N324,P324,R324,T324,V324,X324,Z324,AB324,AD324,AF324,AH324)</f>
        <v>3</v>
      </c>
      <c r="F324" s="144">
        <v>115</v>
      </c>
      <c r="G324" s="145">
        <v>100</v>
      </c>
      <c r="H324" s="146"/>
      <c r="I324" s="145"/>
      <c r="J324" s="146"/>
      <c r="K324" s="145"/>
      <c r="L324" s="146"/>
      <c r="M324" s="145"/>
      <c r="N324" s="144">
        <v>109</v>
      </c>
      <c r="O324" s="163">
        <v>85</v>
      </c>
      <c r="P324" s="162"/>
      <c r="Q324" s="163"/>
      <c r="R324" s="162"/>
      <c r="S324" s="163"/>
      <c r="T324" s="162"/>
      <c r="U324" s="163"/>
      <c r="V324" s="162"/>
      <c r="W324" s="163"/>
      <c r="X324" s="162">
        <v>117</v>
      </c>
      <c r="Y324" s="163">
        <v>70</v>
      </c>
      <c r="Z324" s="91"/>
      <c r="AA324" s="82"/>
      <c r="AB324" s="91"/>
      <c r="AC324" s="82"/>
      <c r="AD324" s="91"/>
      <c r="AE324" s="82"/>
      <c r="AF324" s="91"/>
      <c r="AG324" s="82"/>
      <c r="AH324" s="91"/>
      <c r="AI324" s="82"/>
      <c r="AJ324" s="26">
        <f>F324+H324+J324+L324+N324+P324+R324+T324+V324+X324+Z324+AB324+AD324+AF324+AH324</f>
        <v>341</v>
      </c>
      <c r="AK324" s="21">
        <f>+AJ324/E324</f>
        <v>113.66666666666667</v>
      </c>
      <c r="AL324" s="22">
        <f>IF(F324="",0,$G$180)+IF(H324="",0,$G$180)+IF(J324="",0,$G$180)+IF(L324="",0,$G$180)+IF(N324="",0,$G$180)+IF(P324="",0,$G$180)+IF(R324="",0,$G$180)+IF(T324="",0,$G$180)+IF(V324="",0,$G$180)+IF(X324="",0,$G$180)+IF(Z324="",0,$G$180)+IF(AB324="",0,$G$180)+IF(AD324="",0,$G$180)+IF(AF324="",0,$G$180)+IF(AH324="",0,$G$180)</f>
        <v>54</v>
      </c>
      <c r="AM324" s="21">
        <f>AJ324/AL324</f>
        <v>6.3148148148148149</v>
      </c>
      <c r="AN324" s="54">
        <v>57</v>
      </c>
    </row>
    <row r="325" spans="1:40" ht="14" customHeight="1" x14ac:dyDescent="0.15">
      <c r="A325" s="138" t="s">
        <v>140</v>
      </c>
      <c r="B325" s="138" t="s">
        <v>141</v>
      </c>
      <c r="C325" s="50">
        <f>+G325+I325+K325+M325+O325+Q325+S325+U325+W325+Y325+AA325+AC325+AE325+AG325+AI325</f>
        <v>497.5</v>
      </c>
      <c r="D325" s="23">
        <f>+C325/E325</f>
        <v>99.5</v>
      </c>
      <c r="E325" s="51">
        <f>COUNTA(F325,H325,J325,L325,N325,P325,R325,T325,V325,X325,Z325,AB325,AD325,AF325,AH325)</f>
        <v>5</v>
      </c>
      <c r="F325" s="144">
        <v>128</v>
      </c>
      <c r="G325" s="145">
        <v>90</v>
      </c>
      <c r="H325" s="146"/>
      <c r="I325" s="145"/>
      <c r="J325" s="146"/>
      <c r="K325" s="145"/>
      <c r="L325" s="146"/>
      <c r="M325" s="145"/>
      <c r="N325" s="146"/>
      <c r="O325" s="145"/>
      <c r="P325" s="146">
        <v>109</v>
      </c>
      <c r="Q325" s="145">
        <v>120</v>
      </c>
      <c r="R325" s="146">
        <v>112</v>
      </c>
      <c r="S325" s="145">
        <v>125</v>
      </c>
      <c r="T325" s="146"/>
      <c r="U325" s="145"/>
      <c r="V325" s="146">
        <v>113</v>
      </c>
      <c r="W325" s="145">
        <v>87.5</v>
      </c>
      <c r="X325" s="146">
        <v>115</v>
      </c>
      <c r="Y325" s="145">
        <v>75</v>
      </c>
      <c r="Z325" s="92"/>
      <c r="AA325" s="86"/>
      <c r="AB325" s="92"/>
      <c r="AC325" s="86"/>
      <c r="AD325" s="92"/>
      <c r="AE325" s="86"/>
      <c r="AF325" s="92"/>
      <c r="AG325" s="86"/>
      <c r="AH325" s="92"/>
      <c r="AI325" s="86"/>
      <c r="AJ325" s="26">
        <f>F325+H325+J325+L325+N325+P325+R325+T325+V325+X325+Z325+AB325+AD325+AF325+AH325</f>
        <v>577</v>
      </c>
      <c r="AK325" s="21">
        <f>+AJ325/E325</f>
        <v>115.4</v>
      </c>
      <c r="AL325" s="22">
        <f>IF(F325="",0,$G$180)+IF(H325="",0,$G$180)+IF(J325="",0,$G$180)+IF(L325="",0,$G$180)+IF(N325="",0,$G$180)+IF(P325="",0,$G$180)+IF(R325="",0,$G$180)+IF(T325="",0,$G$180)+IF(V325="",0,$G$180)+IF(X325="",0,$G$180)+IF(Z325="",0,$G$180)+IF(AB325="",0,$G$180)+IF(AD325="",0,$G$180)+IF(AF325="",0,$G$180)+IF(AH325="",0,$G$180)</f>
        <v>90</v>
      </c>
      <c r="AM325" s="21">
        <f>AJ325/AL325</f>
        <v>6.4111111111111114</v>
      </c>
      <c r="AN325" s="54">
        <v>58</v>
      </c>
    </row>
    <row r="326" spans="1:40" ht="14" customHeight="1" x14ac:dyDescent="0.15">
      <c r="A326" s="298" t="s">
        <v>559</v>
      </c>
      <c r="B326" s="298" t="s">
        <v>560</v>
      </c>
      <c r="C326" s="50">
        <f>+G326+I326+K326+M326+O326+Q326+S326+U326+W326+Y326+AA326+AC326+AE326+AG326+AI326</f>
        <v>85</v>
      </c>
      <c r="D326" s="23">
        <f>+C326/E326</f>
        <v>85</v>
      </c>
      <c r="E326" s="51">
        <f>COUNTA(F326,H326,J326,L326,N326,P326,R326,T326,V326,X326,Z326,AB326,AD326,AF326,AH326)</f>
        <v>1</v>
      </c>
      <c r="F326" s="144"/>
      <c r="G326" s="145"/>
      <c r="H326" s="146"/>
      <c r="I326" s="145"/>
      <c r="J326" s="146"/>
      <c r="K326" s="145"/>
      <c r="L326" s="146"/>
      <c r="M326" s="145"/>
      <c r="N326" s="146"/>
      <c r="O326" s="145"/>
      <c r="P326" s="146"/>
      <c r="Q326" s="145"/>
      <c r="R326" s="146"/>
      <c r="S326" s="145"/>
      <c r="T326" s="146"/>
      <c r="U326" s="145"/>
      <c r="V326" s="146"/>
      <c r="W326" s="145"/>
      <c r="X326" s="146"/>
      <c r="Y326" s="145"/>
      <c r="Z326" s="92"/>
      <c r="AA326" s="86"/>
      <c r="AB326" s="92"/>
      <c r="AC326" s="86"/>
      <c r="AD326" s="92"/>
      <c r="AE326" s="86"/>
      <c r="AF326" s="92">
        <v>121</v>
      </c>
      <c r="AG326" s="86">
        <v>85</v>
      </c>
      <c r="AH326" s="92"/>
      <c r="AI326" s="86"/>
      <c r="AJ326" s="26">
        <f>F326+H326+J326+L326+N326+P326+R326+T326+V326+X326+Z326+AB326+AD326+AF326+AH326</f>
        <v>121</v>
      </c>
      <c r="AK326" s="21">
        <f>+AJ326/E326</f>
        <v>121</v>
      </c>
      <c r="AL326" s="22">
        <f>IF(F326="",0,$G$180)+IF(H326="",0,$G$180)+IF(J326="",0,$G$180)+IF(L326="",0,$G$180)+IF(N326="",0,$G$180)+IF(P326="",0,$G$180)+IF(R326="",0,$G$180)+IF(T326="",0,$G$180)+IF(V326="",0,$G$180)+IF(X326="",0,$G$180)+IF(Z326="",0,$G$180)+IF(AB326="",0,$G$180)+IF(AD326="",0,$G$180)+IF(AF326="",0,$G$180)+IF(AH326="",0,$G$180)</f>
        <v>18</v>
      </c>
      <c r="AM326" s="21">
        <f>AJ326/AL326</f>
        <v>6.7222222222222223</v>
      </c>
      <c r="AN326" s="54">
        <v>59</v>
      </c>
    </row>
    <row r="327" spans="1:40" ht="14" customHeight="1" x14ac:dyDescent="0.15">
      <c r="A327" s="208" t="s">
        <v>454</v>
      </c>
      <c r="B327" s="208" t="s">
        <v>296</v>
      </c>
      <c r="C327" s="50">
        <f>+G327+I327+K327+M327+O327+Q327+S327+U327+W327+Y327+AA327+AC327+AE327+AG327+AI327</f>
        <v>80</v>
      </c>
      <c r="D327" s="23">
        <f>+C327/E327</f>
        <v>80</v>
      </c>
      <c r="E327" s="51">
        <f>COUNTA(F327,H327,J327,L327,N327,P327,R327,T327,V327,X327,Z327,AB327,AD327,AF327,AH327)</f>
        <v>1</v>
      </c>
      <c r="F327" s="144"/>
      <c r="G327" s="145"/>
      <c r="H327" s="146"/>
      <c r="I327" s="145"/>
      <c r="J327" s="146"/>
      <c r="K327" s="145"/>
      <c r="L327" s="146"/>
      <c r="M327" s="145"/>
      <c r="N327" s="146"/>
      <c r="O327" s="145"/>
      <c r="P327" s="146"/>
      <c r="Q327" s="145"/>
      <c r="R327" s="146"/>
      <c r="S327" s="145"/>
      <c r="T327" s="146"/>
      <c r="U327" s="145"/>
      <c r="V327" s="146">
        <v>122</v>
      </c>
      <c r="W327" s="145">
        <v>80</v>
      </c>
      <c r="X327" s="146"/>
      <c r="Y327" s="145"/>
      <c r="Z327" s="92"/>
      <c r="AA327" s="86"/>
      <c r="AB327" s="92"/>
      <c r="AC327" s="86"/>
      <c r="AD327" s="92"/>
      <c r="AE327" s="86"/>
      <c r="AF327" s="92"/>
      <c r="AG327" s="86"/>
      <c r="AH327" s="92"/>
      <c r="AI327" s="86"/>
      <c r="AJ327" s="26">
        <f>F327+H327+J327+L327+N327+P327+R327+T327+V327+X327+Z327+AB327+AD327+AF327+AH327</f>
        <v>122</v>
      </c>
      <c r="AK327" s="21">
        <f>+AJ327/E327</f>
        <v>122</v>
      </c>
      <c r="AL327" s="22">
        <f>IF(F327="",0,$G$180)+IF(H327="",0,$G$180)+IF(J327="",0,$G$180)+IF(L327="",0,$G$180)+IF(N327="",0,$G$180)+IF(P327="",0,$G$180)+IF(R327="",0,$G$180)+IF(T327="",0,$G$180)+IF(V327="",0,$G$180)+IF(X327="",0,$G$180)+IF(Z327="",0,$G$180)+IF(AB327="",0,$G$180)+IF(AD327="",0,$G$180)+IF(AF327="",0,$G$180)+IF(AH327="",0,$G$180)</f>
        <v>18</v>
      </c>
      <c r="AM327" s="21">
        <f>AJ327/AL327</f>
        <v>6.7777777777777777</v>
      </c>
      <c r="AN327" s="54">
        <v>60</v>
      </c>
    </row>
    <row r="328" spans="1:40" ht="14" customHeight="1" x14ac:dyDescent="0.15">
      <c r="A328" s="239" t="s">
        <v>405</v>
      </c>
      <c r="B328" s="239" t="s">
        <v>406</v>
      </c>
      <c r="C328" s="50">
        <f>+G328+I328+K328+M328+O328+Q328+S328+U328+W328+Y328+AA328+AC328+AE328+AG328+AI328</f>
        <v>350</v>
      </c>
      <c r="D328" s="23">
        <f>+C328/E328</f>
        <v>87.5</v>
      </c>
      <c r="E328" s="51">
        <f>COUNTA(F328,H328,J328,L328,N328,P328,R328,T328,V328,X328,Z328,AB328,AD328,AF328,AH328)</f>
        <v>4</v>
      </c>
      <c r="F328" s="144"/>
      <c r="G328" s="145"/>
      <c r="H328" s="146"/>
      <c r="I328" s="145"/>
      <c r="J328" s="146"/>
      <c r="K328" s="145"/>
      <c r="L328" s="146"/>
      <c r="M328" s="145"/>
      <c r="N328" s="146"/>
      <c r="O328" s="145"/>
      <c r="P328" s="146"/>
      <c r="Q328" s="145"/>
      <c r="R328" s="146"/>
      <c r="S328" s="145"/>
      <c r="T328" s="146">
        <v>132</v>
      </c>
      <c r="U328" s="145">
        <v>100</v>
      </c>
      <c r="V328" s="146">
        <v>127</v>
      </c>
      <c r="W328" s="145">
        <v>75</v>
      </c>
      <c r="X328" s="146">
        <v>132</v>
      </c>
      <c r="Y328" s="145">
        <v>65</v>
      </c>
      <c r="Z328" s="92"/>
      <c r="AA328" s="86"/>
      <c r="AB328" s="92">
        <v>128</v>
      </c>
      <c r="AC328" s="86">
        <v>110</v>
      </c>
      <c r="AD328" s="92"/>
      <c r="AE328" s="86"/>
      <c r="AF328" s="92"/>
      <c r="AG328" s="86"/>
      <c r="AH328" s="92"/>
      <c r="AI328" s="86"/>
      <c r="AJ328" s="26">
        <f>F328+H328+J328+L328+N328+P328+R328+T328+V328+X328+Z328+AB328+AD328+AF328+AH328</f>
        <v>519</v>
      </c>
      <c r="AK328" s="21">
        <f>+AJ328/E328</f>
        <v>129.75</v>
      </c>
      <c r="AL328" s="22">
        <f>IF(F328="",0,$G$180)+IF(H328="",0,$G$180)+IF(J328="",0,$G$180)+IF(L328="",0,$G$180)+IF(N328="",0,$G$180)+IF(P328="",0,$G$180)+IF(R328="",0,$G$180)+IF(T328="",0,$G$180)+IF(V328="",0,$G$180)+IF(X328="",0,$G$180)+IF(Z328="",0,$G$180)+IF(AB328="",0,$G$180)+IF(AD328="",0,$G$180)+IF(AF328="",0,$G$180)+IF(AH328="",0,$G$180)</f>
        <v>72</v>
      </c>
      <c r="AM328" s="21">
        <f>AJ328/AL328</f>
        <v>7.208333333333333</v>
      </c>
      <c r="AN328" s="54">
        <v>61</v>
      </c>
    </row>
    <row r="329" spans="1:40" ht="14" customHeight="1" x14ac:dyDescent="0.15">
      <c r="A329" s="4" t="s">
        <v>167</v>
      </c>
      <c r="B329" s="4" t="s">
        <v>168</v>
      </c>
      <c r="C329" s="50">
        <f>+G329+I329+K329+M329+O329+Q329+S329+U329+W329+Y329+AA329+AC329+AE329+AG329+AI329</f>
        <v>85</v>
      </c>
      <c r="D329" s="23">
        <f>+C329/E329</f>
        <v>85</v>
      </c>
      <c r="E329" s="51">
        <f>COUNTA(F329,H329,J329,L329,N329,P329,R329,T329,V329,X329,Z329,AB329,AD329,AF329,AH329)</f>
        <v>1</v>
      </c>
      <c r="F329" s="39">
        <v>132</v>
      </c>
      <c r="G329" s="31">
        <v>85</v>
      </c>
      <c r="H329" s="46"/>
      <c r="I329" s="31"/>
      <c r="J329" s="46"/>
      <c r="K329" s="31"/>
      <c r="L329" s="46"/>
      <c r="M329" s="31"/>
      <c r="N329" s="46"/>
      <c r="O329" s="31"/>
      <c r="P329" s="46"/>
      <c r="Q329" s="31"/>
      <c r="R329" s="46"/>
      <c r="S329" s="31"/>
      <c r="T329" s="46"/>
      <c r="U329" s="31"/>
      <c r="V329" s="46"/>
      <c r="W329" s="31"/>
      <c r="X329" s="46"/>
      <c r="Y329" s="31"/>
      <c r="Z329" s="46"/>
      <c r="AA329" s="31"/>
      <c r="AB329" s="92"/>
      <c r="AC329" s="86"/>
      <c r="AD329" s="92"/>
      <c r="AE329" s="86"/>
      <c r="AF329" s="92"/>
      <c r="AG329" s="86"/>
      <c r="AH329" s="92"/>
      <c r="AI329" s="86"/>
      <c r="AJ329" s="26">
        <f>F329+H329+J329+L329+N329+P329+R329+T329+V329+X329+Z329+AB329+AD329+AF329+AH329</f>
        <v>132</v>
      </c>
      <c r="AK329" s="21">
        <f>+AJ329/E329</f>
        <v>132</v>
      </c>
      <c r="AL329" s="22">
        <f>IF(F329="",0,$G$180)+IF(H329="",0,$G$180)+IF(J329="",0,$G$180)+IF(L329="",0,$G$180)+IF(N329="",0,$G$180)+IF(P329="",0,$G$180)+IF(R329="",0,$G$180)+IF(T329="",0,$G$180)+IF(V329="",0,$G$180)+IF(X329="",0,$G$180)+IF(Z329="",0,$G$180)+IF(AB329="",0,$G$180)+IF(AD329="",0,$G$180)+IF(AF329="",0,$G$180)+IF(AH329="",0,$G$180)</f>
        <v>18</v>
      </c>
      <c r="AM329" s="21">
        <f>AJ329/AL329</f>
        <v>7.333333333333333</v>
      </c>
      <c r="AN329" s="54">
        <v>62</v>
      </c>
    </row>
    <row r="330" spans="1:40" ht="14" customHeight="1" x14ac:dyDescent="0.15">
      <c r="A330" s="114"/>
      <c r="B330" s="114"/>
      <c r="F330" s="75"/>
      <c r="G330" s="113"/>
      <c r="I330" s="113"/>
      <c r="K330" s="113"/>
      <c r="M330" s="113"/>
      <c r="O330" s="113"/>
      <c r="Q330" s="113"/>
      <c r="S330" s="113"/>
      <c r="U330" s="113"/>
      <c r="W330" s="113"/>
      <c r="Y330" s="113"/>
      <c r="AA330" s="113"/>
      <c r="AC330" s="113"/>
      <c r="AE330" s="113"/>
      <c r="AG330" s="113"/>
      <c r="AI330" s="113"/>
      <c r="AJ330" s="57"/>
      <c r="AK330" s="56"/>
      <c r="AL330" s="57"/>
      <c r="AM330" s="56"/>
      <c r="AN330" s="103"/>
    </row>
    <row r="331" spans="1:40" ht="14" customHeight="1" x14ac:dyDescent="0.15">
      <c r="A331" s="114"/>
      <c r="B331" s="114"/>
      <c r="F331" s="75"/>
      <c r="G331" s="113"/>
      <c r="I331" s="113"/>
      <c r="K331" s="113"/>
      <c r="M331" s="113"/>
      <c r="O331" s="113"/>
      <c r="Q331" s="113"/>
      <c r="S331" s="113"/>
      <c r="U331" s="113"/>
      <c r="W331" s="113"/>
      <c r="Y331" s="113"/>
      <c r="AA331" s="113"/>
      <c r="AC331" s="113"/>
      <c r="AE331" s="113"/>
      <c r="AG331" s="113"/>
      <c r="AI331" s="113"/>
      <c r="AJ331" s="57"/>
      <c r="AK331" s="56"/>
      <c r="AL331" s="57"/>
      <c r="AM331" s="56"/>
      <c r="AN331" s="103"/>
    </row>
    <row r="332" spans="1:40" ht="14" customHeight="1" thickBot="1" x14ac:dyDescent="0.2">
      <c r="A332" s="72"/>
      <c r="B332" s="72"/>
      <c r="F332" s="75"/>
      <c r="G332" s="76"/>
      <c r="H332" s="94"/>
      <c r="I332" s="76"/>
      <c r="J332" s="94"/>
      <c r="K332" s="76"/>
      <c r="L332" s="94"/>
      <c r="M332" s="76"/>
      <c r="N332" s="75"/>
      <c r="O332" s="98"/>
      <c r="P332" s="94"/>
      <c r="Q332" s="98"/>
      <c r="R332" s="94"/>
      <c r="S332" s="98"/>
      <c r="T332" s="94"/>
      <c r="U332" s="98"/>
      <c r="V332" s="94"/>
      <c r="W332" s="98"/>
      <c r="X332" s="94"/>
      <c r="Y332" s="98"/>
      <c r="Z332" s="94"/>
      <c r="AA332" s="98"/>
      <c r="AB332" s="94"/>
      <c r="AC332" s="98"/>
      <c r="AD332" s="94"/>
      <c r="AE332" s="98"/>
      <c r="AF332" s="94"/>
      <c r="AG332" s="98"/>
      <c r="AH332" s="94"/>
      <c r="AI332" s="98"/>
      <c r="AJ332" s="57"/>
      <c r="AK332" s="56"/>
      <c r="AL332" s="57"/>
      <c r="AM332" s="56"/>
      <c r="AN332" s="58"/>
    </row>
    <row r="333" spans="1:40" ht="14" customHeight="1" thickBot="1" x14ac:dyDescent="0.2">
      <c r="A333" s="8" t="s">
        <v>383</v>
      </c>
      <c r="B333" s="106"/>
      <c r="C333" s="281" t="s">
        <v>0</v>
      </c>
      <c r="D333" s="41" t="s">
        <v>6</v>
      </c>
      <c r="E333" s="115" t="s">
        <v>7</v>
      </c>
      <c r="F333" s="117">
        <v>44836</v>
      </c>
      <c r="G333" s="116"/>
      <c r="H333" s="88" t="s">
        <v>199</v>
      </c>
      <c r="I333" s="118"/>
      <c r="J333" s="119" t="s">
        <v>237</v>
      </c>
      <c r="K333" s="120"/>
      <c r="L333" s="119" t="s">
        <v>263</v>
      </c>
      <c r="M333" s="120"/>
      <c r="N333" s="119" t="s">
        <v>302</v>
      </c>
      <c r="O333" s="120"/>
      <c r="P333" s="119" t="s">
        <v>328</v>
      </c>
      <c r="Q333" s="120"/>
      <c r="R333" s="121" t="s">
        <v>369</v>
      </c>
      <c r="S333" s="120"/>
      <c r="T333" s="184" t="s">
        <v>387</v>
      </c>
      <c r="U333" s="124"/>
      <c r="V333" s="206" t="s">
        <v>433</v>
      </c>
      <c r="W333" s="196"/>
      <c r="X333" s="206" t="s">
        <v>468</v>
      </c>
      <c r="Y333" s="116"/>
      <c r="Z333" s="206" t="s">
        <v>494</v>
      </c>
      <c r="AA333" s="116"/>
      <c r="AB333" s="206" t="s">
        <v>514</v>
      </c>
      <c r="AC333" s="116"/>
      <c r="AD333" s="206" t="s">
        <v>523</v>
      </c>
      <c r="AE333" s="116"/>
      <c r="AF333" s="119" t="s">
        <v>548</v>
      </c>
      <c r="AG333" s="116"/>
      <c r="AH333" s="119" t="s">
        <v>548</v>
      </c>
      <c r="AI333" s="116"/>
      <c r="AJ333" s="270" t="s">
        <v>11</v>
      </c>
      <c r="AK333" s="272" t="s">
        <v>12</v>
      </c>
      <c r="AL333" s="11" t="s">
        <v>13</v>
      </c>
      <c r="AM333" s="274" t="s">
        <v>14</v>
      </c>
      <c r="AN333" s="97" t="s">
        <v>15</v>
      </c>
    </row>
    <row r="334" spans="1:40" ht="28" customHeight="1" thickBot="1" x14ac:dyDescent="0.2">
      <c r="A334" s="44" t="s">
        <v>92</v>
      </c>
      <c r="B334" s="12" t="s">
        <v>93</v>
      </c>
      <c r="C334" s="282"/>
      <c r="D334" s="80"/>
      <c r="E334" s="15" t="s">
        <v>8</v>
      </c>
      <c r="F334" s="154" t="s">
        <v>174</v>
      </c>
      <c r="G334" s="155">
        <v>18</v>
      </c>
      <c r="H334" s="102" t="s">
        <v>200</v>
      </c>
      <c r="I334" s="155">
        <v>18</v>
      </c>
      <c r="J334" s="102" t="s">
        <v>236</v>
      </c>
      <c r="K334" s="155">
        <v>18</v>
      </c>
      <c r="L334" s="102" t="s">
        <v>264</v>
      </c>
      <c r="M334" s="155">
        <v>18</v>
      </c>
      <c r="N334" s="102" t="s">
        <v>303</v>
      </c>
      <c r="O334" s="155">
        <v>18</v>
      </c>
      <c r="P334" s="102" t="s">
        <v>329</v>
      </c>
      <c r="Q334" s="155">
        <v>18</v>
      </c>
      <c r="R334" s="156" t="s">
        <v>174</v>
      </c>
      <c r="S334" s="155">
        <v>18</v>
      </c>
      <c r="T334" s="157" t="s">
        <v>388</v>
      </c>
      <c r="U334" s="155">
        <v>18</v>
      </c>
      <c r="V334" s="157" t="s">
        <v>434</v>
      </c>
      <c r="W334" s="155">
        <v>18</v>
      </c>
      <c r="X334" s="216" t="s">
        <v>467</v>
      </c>
      <c r="Y334" s="215">
        <v>18</v>
      </c>
      <c r="Z334" s="216" t="s">
        <v>264</v>
      </c>
      <c r="AA334" s="215">
        <v>18</v>
      </c>
      <c r="AB334" s="216" t="s">
        <v>515</v>
      </c>
      <c r="AC334" s="215">
        <v>18</v>
      </c>
      <c r="AD334" s="216" t="s">
        <v>522</v>
      </c>
      <c r="AE334" s="215">
        <v>18</v>
      </c>
      <c r="AF334" s="216" t="s">
        <v>547</v>
      </c>
      <c r="AG334" s="215">
        <v>18</v>
      </c>
      <c r="AH334" s="216" t="s">
        <v>576</v>
      </c>
      <c r="AI334" s="215">
        <v>18</v>
      </c>
      <c r="AJ334" s="271"/>
      <c r="AK334" s="287"/>
      <c r="AL334" s="158"/>
      <c r="AM334" s="288"/>
      <c r="AN334" s="212"/>
    </row>
    <row r="335" spans="1:40" ht="14" customHeight="1" x14ac:dyDescent="0.15">
      <c r="A335" s="190" t="s">
        <v>191</v>
      </c>
      <c r="B335" s="190" t="s">
        <v>192</v>
      </c>
      <c r="C335" s="50">
        <f>Q335+S335+U335+W335+Y335+AA335+AE335+AG335+AI335</f>
        <v>200</v>
      </c>
      <c r="D335" s="23">
        <f>+C335/E335</f>
        <v>200</v>
      </c>
      <c r="E335" s="51">
        <f>COUNTA(P335,R335,T335,V335,X335,Z335,AD335,AF335,AH335)</f>
        <v>1</v>
      </c>
      <c r="F335" s="39"/>
      <c r="G335" s="100"/>
      <c r="H335" s="35"/>
      <c r="I335" s="100"/>
      <c r="J335" s="35"/>
      <c r="K335" s="100"/>
      <c r="L335" s="35"/>
      <c r="M335" s="100"/>
      <c r="N335" s="39"/>
      <c r="O335" s="28"/>
      <c r="P335" s="35"/>
      <c r="Q335" s="28"/>
      <c r="R335" s="35"/>
      <c r="S335" s="28"/>
      <c r="T335" s="35"/>
      <c r="U335" s="28"/>
      <c r="V335" s="35"/>
      <c r="W335" s="28"/>
      <c r="X335" s="35"/>
      <c r="Y335" s="28"/>
      <c r="Z335" s="35"/>
      <c r="AA335" s="28"/>
      <c r="AB335" s="35"/>
      <c r="AC335" s="28"/>
      <c r="AD335" s="35"/>
      <c r="AE335" s="28"/>
      <c r="AF335" s="35"/>
      <c r="AG335" s="28"/>
      <c r="AH335" s="35">
        <v>74</v>
      </c>
      <c r="AI335" s="28">
        <v>200</v>
      </c>
      <c r="AJ335" s="202">
        <f>P335+R335+T335+V335+X335+Z335+AD335+AF335+AH335</f>
        <v>74</v>
      </c>
      <c r="AK335" s="21">
        <f>+AJ335/E335</f>
        <v>74</v>
      </c>
      <c r="AL335" s="202">
        <f>+IF(P335="",0,$G$180)+IF(R335="",0,$G$180)+IF(T335="",0,$G$180)+IF(V335="",0,$G$180)+IF(X335="",0,$G$180)+IF(Z335="",0,$G$180)+IF(AD335="",0,$G$180)+IF(AF335="",0,$G$180)+IF(AH335="",0,$G$180)</f>
        <v>18</v>
      </c>
      <c r="AM335" s="21">
        <f>AJ335/AL335</f>
        <v>4.1111111111111107</v>
      </c>
      <c r="AN335" s="53">
        <v>1</v>
      </c>
    </row>
    <row r="336" spans="1:40" ht="14" customHeight="1" x14ac:dyDescent="0.15">
      <c r="A336" s="43" t="s">
        <v>68</v>
      </c>
      <c r="B336" s="43" t="s">
        <v>69</v>
      </c>
      <c r="C336" s="50">
        <f>Q336+S336+U336+W336+Y336+AA336+AE336+AG336+AI336</f>
        <v>920</v>
      </c>
      <c r="D336" s="23">
        <f>+C336/E336</f>
        <v>184</v>
      </c>
      <c r="E336" s="51">
        <f>COUNTA(P336,R336,T336,V336,X336,Z336,AD336,AF336,AH336)</f>
        <v>5</v>
      </c>
      <c r="F336" s="39"/>
      <c r="G336" s="100"/>
      <c r="H336" s="35"/>
      <c r="I336" s="100"/>
      <c r="J336" s="35"/>
      <c r="K336" s="100"/>
      <c r="L336" s="35"/>
      <c r="M336" s="100"/>
      <c r="N336" s="39"/>
      <c r="O336" s="28"/>
      <c r="P336" s="35">
        <v>86</v>
      </c>
      <c r="Q336" s="28">
        <v>150</v>
      </c>
      <c r="R336" s="35">
        <v>78</v>
      </c>
      <c r="S336" s="28">
        <v>200</v>
      </c>
      <c r="T336" s="35"/>
      <c r="U336" s="28"/>
      <c r="V336" s="35">
        <v>78</v>
      </c>
      <c r="W336" s="28">
        <v>190</v>
      </c>
      <c r="X336" s="35"/>
      <c r="Y336" s="28"/>
      <c r="Z336" s="35"/>
      <c r="AA336" s="28"/>
      <c r="AB336" s="35"/>
      <c r="AC336" s="28"/>
      <c r="AD336" s="35"/>
      <c r="AE336" s="28"/>
      <c r="AF336" s="35">
        <v>76</v>
      </c>
      <c r="AG336" s="28">
        <v>200</v>
      </c>
      <c r="AH336" s="35">
        <v>83</v>
      </c>
      <c r="AI336" s="28">
        <v>180</v>
      </c>
      <c r="AJ336" s="202">
        <f>P336+R336+T336+V336+X336+Z336+AD336+AF336+AH336</f>
        <v>401</v>
      </c>
      <c r="AK336" s="21">
        <f>+AJ336/E336</f>
        <v>80.2</v>
      </c>
      <c r="AL336" s="202">
        <f>+IF(P336="",0,$G$180)+IF(R336="",0,$G$180)+IF(T336="",0,$G$180)+IF(V336="",0,$G$180)+IF(X336="",0,$G$180)+IF(Z336="",0,$G$180)+IF(AD336="",0,$G$180)+IF(AF336="",0,$G$180)+IF(AH336="",0,$G$180)</f>
        <v>90</v>
      </c>
      <c r="AM336" s="21">
        <f>AJ336/AL336</f>
        <v>4.4555555555555557</v>
      </c>
      <c r="AN336" s="53">
        <v>2</v>
      </c>
    </row>
    <row r="337" spans="1:40" ht="14" customHeight="1" x14ac:dyDescent="0.15">
      <c r="A337" s="43" t="s">
        <v>330</v>
      </c>
      <c r="B337" s="43" t="s">
        <v>331</v>
      </c>
      <c r="C337" s="50">
        <f>Q337+S337+U337+W337+Y337+AA337+AE337+AG337+AI337</f>
        <v>1480</v>
      </c>
      <c r="D337" s="23">
        <f>+C337/E337</f>
        <v>185</v>
      </c>
      <c r="E337" s="51">
        <f>COUNTA(P337,R337,T337,V337,X337,Z337,AD337,AF337,AH337)</f>
        <v>8</v>
      </c>
      <c r="F337" s="39"/>
      <c r="G337" s="100"/>
      <c r="H337" s="35"/>
      <c r="I337" s="100"/>
      <c r="J337" s="35"/>
      <c r="K337" s="100"/>
      <c r="L337" s="35"/>
      <c r="M337" s="100"/>
      <c r="N337" s="39"/>
      <c r="O337" s="28"/>
      <c r="P337" s="35">
        <v>74</v>
      </c>
      <c r="Q337" s="28">
        <v>200</v>
      </c>
      <c r="R337" s="35">
        <v>80</v>
      </c>
      <c r="S337" s="28">
        <v>175</v>
      </c>
      <c r="T337" s="35">
        <v>79</v>
      </c>
      <c r="U337" s="28">
        <v>200</v>
      </c>
      <c r="V337" s="35"/>
      <c r="W337" s="28"/>
      <c r="X337" s="35">
        <v>79</v>
      </c>
      <c r="Y337" s="28">
        <v>200</v>
      </c>
      <c r="Z337" s="35">
        <v>80</v>
      </c>
      <c r="AA337" s="28">
        <v>200</v>
      </c>
      <c r="AB337" s="35"/>
      <c r="AC337" s="28"/>
      <c r="AD337" s="35">
        <v>86</v>
      </c>
      <c r="AE337" s="28">
        <v>170</v>
      </c>
      <c r="AF337" s="35">
        <v>81</v>
      </c>
      <c r="AG337" s="28">
        <v>165</v>
      </c>
      <c r="AH337" s="35">
        <v>84</v>
      </c>
      <c r="AI337" s="28">
        <v>170</v>
      </c>
      <c r="AJ337" s="202">
        <f>P337+R337+T337+V337+X337+Z337+AD337+AF337+AH337</f>
        <v>643</v>
      </c>
      <c r="AK337" s="21">
        <f>+AJ337/E337</f>
        <v>80.375</v>
      </c>
      <c r="AL337" s="202">
        <f>+IF(P337="",0,$G$180)+IF(R337="",0,$G$180)+IF(T337="",0,$G$180)+IF(V337="",0,$G$180)+IF(X337="",0,$G$180)+IF(Z337="",0,$G$180)+IF(AD337="",0,$G$180)+IF(AF337="",0,$G$180)+IF(AH337="",0,$G$180)</f>
        <v>144</v>
      </c>
      <c r="AM337" s="21">
        <f>AJ337/AL337</f>
        <v>4.4652777777777777</v>
      </c>
      <c r="AN337" s="53">
        <v>3</v>
      </c>
    </row>
    <row r="338" spans="1:40" ht="14" customHeight="1" x14ac:dyDescent="0.15">
      <c r="A338" s="74" t="s">
        <v>63</v>
      </c>
      <c r="B338" s="74" t="s">
        <v>24</v>
      </c>
      <c r="C338" s="50">
        <f>Q338+S338+U338+W338+Y338+AA338+AE338+AG338+AI338</f>
        <v>162.5</v>
      </c>
      <c r="D338" s="23">
        <f>+C338/E338</f>
        <v>162.5</v>
      </c>
      <c r="E338" s="51">
        <f>COUNTA(P338,R338,T338,V338,X338,Z338,AD338,AF338,AH338)</f>
        <v>1</v>
      </c>
      <c r="F338" s="39"/>
      <c r="G338" s="100"/>
      <c r="H338" s="35"/>
      <c r="I338" s="100"/>
      <c r="J338" s="35"/>
      <c r="K338" s="100"/>
      <c r="L338" s="35"/>
      <c r="M338" s="100"/>
      <c r="N338" s="39"/>
      <c r="O338" s="28"/>
      <c r="P338" s="35">
        <v>81</v>
      </c>
      <c r="Q338" s="28">
        <v>162.5</v>
      </c>
      <c r="R338" s="35"/>
      <c r="S338" s="28"/>
      <c r="T338" s="35"/>
      <c r="U338" s="28"/>
      <c r="V338" s="35"/>
      <c r="W338" s="28"/>
      <c r="X338" s="35"/>
      <c r="Y338" s="28"/>
      <c r="Z338" s="35"/>
      <c r="AA338" s="28"/>
      <c r="AB338" s="35"/>
      <c r="AC338" s="28"/>
      <c r="AD338" s="35"/>
      <c r="AE338" s="28"/>
      <c r="AF338" s="35"/>
      <c r="AG338" s="28"/>
      <c r="AH338" s="35"/>
      <c r="AI338" s="28"/>
      <c r="AJ338" s="202">
        <f>P338+R338+T338+V338+X338+Z338+AD338+AF338+AH338</f>
        <v>81</v>
      </c>
      <c r="AK338" s="21">
        <f>+AJ338/E338</f>
        <v>81</v>
      </c>
      <c r="AL338" s="202">
        <f>+IF(P338="",0,$G$180)+IF(R338="",0,$G$180)+IF(T338="",0,$G$180)+IF(V338="",0,$G$180)+IF(X338="",0,$G$180)+IF(Z338="",0,$G$180)+IF(AD338="",0,$G$180)+IF(AF338="",0,$G$180)+IF(AH338="",0,$G$180)</f>
        <v>18</v>
      </c>
      <c r="AM338" s="21">
        <f>AJ338/AL338</f>
        <v>4.5</v>
      </c>
      <c r="AN338" s="53">
        <v>4</v>
      </c>
    </row>
    <row r="339" spans="1:40" ht="14" customHeight="1" x14ac:dyDescent="0.15">
      <c r="A339" s="43" t="s">
        <v>332</v>
      </c>
      <c r="B339" s="43" t="s">
        <v>333</v>
      </c>
      <c r="C339" s="50">
        <f>Q339+S339+U339+W339+Y339+AA339+AE339+AG339+AI339</f>
        <v>895</v>
      </c>
      <c r="D339" s="23">
        <f>+C339/E339</f>
        <v>179</v>
      </c>
      <c r="E339" s="51">
        <f>COUNTA(P339,R339,T339,V339,X339,Z339,AD339,AF339,AH339)</f>
        <v>5</v>
      </c>
      <c r="F339" s="39"/>
      <c r="G339" s="100"/>
      <c r="H339" s="35"/>
      <c r="I339" s="100"/>
      <c r="J339" s="35"/>
      <c r="K339" s="100"/>
      <c r="L339" s="35"/>
      <c r="M339" s="100"/>
      <c r="N339" s="39"/>
      <c r="O339" s="28"/>
      <c r="P339" s="35">
        <v>79</v>
      </c>
      <c r="Q339" s="28">
        <v>180</v>
      </c>
      <c r="R339" s="35"/>
      <c r="S339" s="28"/>
      <c r="T339" s="35">
        <v>80</v>
      </c>
      <c r="U339" s="28">
        <v>180</v>
      </c>
      <c r="V339" s="35"/>
      <c r="W339" s="28"/>
      <c r="X339" s="35">
        <v>87</v>
      </c>
      <c r="Y339" s="28">
        <v>165</v>
      </c>
      <c r="Z339" s="35"/>
      <c r="AA339" s="28"/>
      <c r="AB339" s="35"/>
      <c r="AC339" s="28"/>
      <c r="AD339" s="35">
        <v>84</v>
      </c>
      <c r="AE339" s="28">
        <v>190</v>
      </c>
      <c r="AF339" s="35">
        <v>77</v>
      </c>
      <c r="AG339" s="28">
        <v>180</v>
      </c>
      <c r="AH339" s="35"/>
      <c r="AI339" s="28"/>
      <c r="AJ339" s="202">
        <f>P339+R339+T339+V339+X339+Z339+AD339+AF339+AH339</f>
        <v>407</v>
      </c>
      <c r="AK339" s="21">
        <f>+AJ339/E339</f>
        <v>81.400000000000006</v>
      </c>
      <c r="AL339" s="202">
        <f>+IF(P339="",0,$G$180)+IF(R339="",0,$G$180)+IF(T339="",0,$G$180)+IF(V339="",0,$G$180)+IF(X339="",0,$G$180)+IF(Z339="",0,$G$180)+IF(AD339="",0,$G$180)+IF(AF339="",0,$G$180)+IF(AH339="",0,$G$180)</f>
        <v>90</v>
      </c>
      <c r="AM339" s="21">
        <f>AJ339/AL339</f>
        <v>4.5222222222222221</v>
      </c>
      <c r="AN339" s="53">
        <v>5</v>
      </c>
    </row>
    <row r="340" spans="1:40" ht="14" customHeight="1" x14ac:dyDescent="0.15">
      <c r="A340" s="42" t="s">
        <v>460</v>
      </c>
      <c r="B340" s="42" t="s">
        <v>461</v>
      </c>
      <c r="C340" s="50">
        <f>Q340+S340+U340+W340+Y340+AA340+AE340+AG340+AI340</f>
        <v>525</v>
      </c>
      <c r="D340" s="23">
        <f>+C340/E340</f>
        <v>175</v>
      </c>
      <c r="E340" s="51">
        <f>COUNTA(P340,R340,T340,V340,X340,Z340,AD340,AF340,AH340)</f>
        <v>3</v>
      </c>
      <c r="F340" s="39"/>
      <c r="G340" s="100"/>
      <c r="H340" s="35"/>
      <c r="I340" s="100"/>
      <c r="J340" s="35"/>
      <c r="K340" s="100"/>
      <c r="L340" s="35"/>
      <c r="M340" s="100"/>
      <c r="N340" s="39"/>
      <c r="O340" s="28"/>
      <c r="P340" s="35"/>
      <c r="Q340" s="28"/>
      <c r="R340" s="35"/>
      <c r="S340" s="28"/>
      <c r="T340" s="35"/>
      <c r="U340" s="28"/>
      <c r="V340" s="35">
        <v>81</v>
      </c>
      <c r="W340" s="28">
        <v>165</v>
      </c>
      <c r="X340" s="35">
        <v>82</v>
      </c>
      <c r="Y340" s="28">
        <v>180</v>
      </c>
      <c r="Z340" s="35">
        <v>83</v>
      </c>
      <c r="AA340" s="28">
        <v>180</v>
      </c>
      <c r="AB340" s="35"/>
      <c r="AC340" s="28"/>
      <c r="AD340" s="35"/>
      <c r="AE340" s="28"/>
      <c r="AF340" s="35"/>
      <c r="AG340" s="28"/>
      <c r="AH340" s="35"/>
      <c r="AI340" s="28"/>
      <c r="AJ340" s="202">
        <f>P340+R340+T340+V340+X340+Z340+AD340+AF340+AH340</f>
        <v>246</v>
      </c>
      <c r="AK340" s="21">
        <f>+AJ340/E340</f>
        <v>82</v>
      </c>
      <c r="AL340" s="202">
        <f>+IF(P340="",0,$G$180)+IF(R340="",0,$G$180)+IF(T340="",0,$G$180)+IF(V340="",0,$G$180)+IF(X340="",0,$G$180)+IF(Z340="",0,$G$180)+IF(AD340="",0,$G$180)+IF(AF340="",0,$G$180)+IF(AH340="",0,$G$180)</f>
        <v>54</v>
      </c>
      <c r="AM340" s="21">
        <f>AJ340/AL340</f>
        <v>4.5555555555555554</v>
      </c>
      <c r="AN340" s="53">
        <v>6</v>
      </c>
    </row>
    <row r="341" spans="1:40" ht="14" customHeight="1" x14ac:dyDescent="0.15">
      <c r="A341" s="42" t="s">
        <v>495</v>
      </c>
      <c r="B341" s="42" t="s">
        <v>496</v>
      </c>
      <c r="C341" s="50">
        <f>Q341+S341+U341+W341+Y341+AA341+AE341+AG341+AI341</f>
        <v>170</v>
      </c>
      <c r="D341" s="23">
        <f>+C341/E341</f>
        <v>170</v>
      </c>
      <c r="E341" s="51">
        <f>COUNTA(P341,R341,T341,V341,X341,Z341,AD341,AF341,AH341)</f>
        <v>1</v>
      </c>
      <c r="F341" s="39"/>
      <c r="G341" s="100"/>
      <c r="H341" s="35"/>
      <c r="I341" s="100"/>
      <c r="J341" s="35"/>
      <c r="K341" s="100"/>
      <c r="L341" s="35"/>
      <c r="M341" s="100"/>
      <c r="N341" s="39"/>
      <c r="O341" s="28"/>
      <c r="P341" s="35"/>
      <c r="Q341" s="28"/>
      <c r="R341" s="35"/>
      <c r="S341" s="28"/>
      <c r="T341" s="35"/>
      <c r="U341" s="28"/>
      <c r="V341" s="35"/>
      <c r="W341" s="28"/>
      <c r="X341" s="35"/>
      <c r="Y341" s="28"/>
      <c r="Z341" s="35">
        <v>84</v>
      </c>
      <c r="AA341" s="28">
        <v>170</v>
      </c>
      <c r="AB341" s="35"/>
      <c r="AC341" s="28"/>
      <c r="AD341" s="35"/>
      <c r="AE341" s="28"/>
      <c r="AF341" s="35"/>
      <c r="AG341" s="28"/>
      <c r="AH341" s="35"/>
      <c r="AI341" s="28"/>
      <c r="AJ341" s="202">
        <f>P341+R341+T341+V341+X341+Z341+AD341+AF341+AH341</f>
        <v>84</v>
      </c>
      <c r="AK341" s="21">
        <f>+AJ341/E341</f>
        <v>84</v>
      </c>
      <c r="AL341" s="202">
        <f>+IF(P341="",0,$G$180)+IF(R341="",0,$G$180)+IF(T341="",0,$G$180)+IF(V341="",0,$G$180)+IF(X341="",0,$G$180)+IF(Z341="",0,$G$180)+IF(AD341="",0,$G$180)+IF(AF341="",0,$G$180)+IF(AH341="",0,$G$180)</f>
        <v>18</v>
      </c>
      <c r="AM341" s="21">
        <f>AJ341/AL341</f>
        <v>4.666666666666667</v>
      </c>
      <c r="AN341" s="53">
        <v>7</v>
      </c>
    </row>
    <row r="342" spans="1:40" ht="14" customHeight="1" x14ac:dyDescent="0.15">
      <c r="A342" s="42" t="s">
        <v>334</v>
      </c>
      <c r="B342" s="42" t="s">
        <v>79</v>
      </c>
      <c r="C342" s="50">
        <f>Q342+S342+U342+W342+Y342+AA342+AE342+AG342+AI342</f>
        <v>322.5</v>
      </c>
      <c r="D342" s="23">
        <f>+C342/E342</f>
        <v>161.25</v>
      </c>
      <c r="E342" s="51">
        <f>COUNTA(P342,R342,T342,V342,X342,Z342,AD342,AF342,AH342)</f>
        <v>2</v>
      </c>
      <c r="F342" s="39"/>
      <c r="G342" s="100"/>
      <c r="H342" s="35"/>
      <c r="I342" s="100"/>
      <c r="J342" s="35"/>
      <c r="K342" s="100"/>
      <c r="L342" s="35"/>
      <c r="M342" s="100"/>
      <c r="N342" s="39"/>
      <c r="O342" s="28"/>
      <c r="P342" s="35">
        <v>81</v>
      </c>
      <c r="Q342" s="28">
        <v>162.5</v>
      </c>
      <c r="R342" s="35">
        <v>89</v>
      </c>
      <c r="S342" s="28">
        <v>160</v>
      </c>
      <c r="T342" s="35"/>
      <c r="U342" s="28"/>
      <c r="V342" s="35"/>
      <c r="W342" s="28"/>
      <c r="X342" s="35"/>
      <c r="Y342" s="28"/>
      <c r="Z342" s="35"/>
      <c r="AA342" s="28"/>
      <c r="AB342" s="35"/>
      <c r="AC342" s="28"/>
      <c r="AD342" s="35"/>
      <c r="AE342" s="28"/>
      <c r="AF342" s="35"/>
      <c r="AG342" s="28"/>
      <c r="AH342" s="35"/>
      <c r="AI342" s="28"/>
      <c r="AJ342" s="202">
        <f>P342+R342+T342+V342+X342+Z342+AD342+AF342+AH342</f>
        <v>170</v>
      </c>
      <c r="AK342" s="21">
        <f>+AJ342/E342</f>
        <v>85</v>
      </c>
      <c r="AL342" s="202">
        <f>+IF(P342="",0,$G$180)+IF(R342="",0,$G$180)+IF(T342="",0,$G$180)+IF(V342="",0,$G$180)+IF(X342="",0,$G$180)+IF(Z342="",0,$G$180)+IF(AD342="",0,$G$180)+IF(AF342="",0,$G$180)+IF(AH342="",0,$G$180)</f>
        <v>36</v>
      </c>
      <c r="AM342" s="21">
        <f>AJ342/AL342</f>
        <v>4.7222222222222223</v>
      </c>
      <c r="AN342" s="53">
        <v>8</v>
      </c>
    </row>
    <row r="343" spans="1:40" ht="14" customHeight="1" x14ac:dyDescent="0.15">
      <c r="A343" s="208" t="s">
        <v>450</v>
      </c>
      <c r="B343" s="208" t="s">
        <v>462</v>
      </c>
      <c r="C343" s="50">
        <f>Q343+S343+U343+W343+Y343+AA343+AE343+AG343+AI343</f>
        <v>155</v>
      </c>
      <c r="D343" s="23">
        <f>+C343/E343</f>
        <v>155</v>
      </c>
      <c r="E343" s="51">
        <f>COUNTA(P343,R343,T343,V343,X343,Z343,AD343,AF343,AH343)</f>
        <v>1</v>
      </c>
      <c r="F343" s="39"/>
      <c r="G343" s="100"/>
      <c r="H343" s="35"/>
      <c r="I343" s="100"/>
      <c r="J343" s="35"/>
      <c r="K343" s="100"/>
      <c r="L343" s="35"/>
      <c r="M343" s="100"/>
      <c r="N343" s="39"/>
      <c r="O343" s="28"/>
      <c r="P343" s="35"/>
      <c r="Q343" s="28"/>
      <c r="R343" s="35"/>
      <c r="S343" s="28"/>
      <c r="T343" s="35"/>
      <c r="U343" s="28"/>
      <c r="V343" s="35">
        <v>85</v>
      </c>
      <c r="W343" s="28">
        <v>155</v>
      </c>
      <c r="X343" s="35"/>
      <c r="Y343" s="28"/>
      <c r="Z343" s="35"/>
      <c r="AA343" s="28"/>
      <c r="AB343" s="35"/>
      <c r="AC343" s="28"/>
      <c r="AD343" s="35"/>
      <c r="AE343" s="28"/>
      <c r="AF343" s="35"/>
      <c r="AG343" s="28"/>
      <c r="AH343" s="35"/>
      <c r="AI343" s="28"/>
      <c r="AJ343" s="202">
        <f>P343+R343+T343+V343+X343+Z343+AD343+AF343+AH343</f>
        <v>85</v>
      </c>
      <c r="AK343" s="21">
        <f>+AJ343/E343</f>
        <v>85</v>
      </c>
      <c r="AL343" s="202">
        <f>+IF(P343="",0,$G$180)+IF(R343="",0,$G$180)+IF(T343="",0,$G$180)+IF(V343="",0,$G$180)+IF(X343="",0,$G$180)+IF(Z343="",0,$G$180)+IF(AD343="",0,$G$180)+IF(AF343="",0,$G$180)+IF(AH343="",0,$G$180)</f>
        <v>18</v>
      </c>
      <c r="AM343" s="21">
        <f>AJ343/AL343</f>
        <v>4.7222222222222223</v>
      </c>
      <c r="AN343" s="53">
        <v>9</v>
      </c>
    </row>
    <row r="344" spans="1:40" ht="14" customHeight="1" x14ac:dyDescent="0.15">
      <c r="A344" s="239" t="s">
        <v>396</v>
      </c>
      <c r="B344" s="239" t="s">
        <v>397</v>
      </c>
      <c r="C344" s="50">
        <f>Q344+S344+U344+W344+Y344+AA344+AE344+AG344+AI344</f>
        <v>687.5</v>
      </c>
      <c r="D344" s="23">
        <f>+C344/E344</f>
        <v>171.875</v>
      </c>
      <c r="E344" s="51">
        <f>COUNTA(P344,R344,T344,V344,X344,Z344,AD344,AF344,AH344)</f>
        <v>4</v>
      </c>
      <c r="F344" s="39"/>
      <c r="G344" s="100"/>
      <c r="H344" s="35"/>
      <c r="I344" s="100"/>
      <c r="J344" s="35"/>
      <c r="K344" s="100"/>
      <c r="L344" s="35"/>
      <c r="M344" s="100"/>
      <c r="N344" s="39"/>
      <c r="O344" s="28"/>
      <c r="P344" s="35"/>
      <c r="Q344" s="28"/>
      <c r="R344" s="35"/>
      <c r="S344" s="28"/>
      <c r="T344" s="35">
        <v>89</v>
      </c>
      <c r="U344" s="28">
        <v>165</v>
      </c>
      <c r="V344" s="35">
        <v>78</v>
      </c>
      <c r="W344" s="28">
        <v>190</v>
      </c>
      <c r="X344" s="35">
        <v>85</v>
      </c>
      <c r="Y344" s="28">
        <v>170</v>
      </c>
      <c r="Z344" s="35"/>
      <c r="AA344" s="28"/>
      <c r="AB344" s="35"/>
      <c r="AC344" s="28"/>
      <c r="AD344" s="35"/>
      <c r="AE344" s="28"/>
      <c r="AF344" s="35"/>
      <c r="AG344" s="28"/>
      <c r="AH344" s="35">
        <v>89</v>
      </c>
      <c r="AI344" s="28">
        <v>162.5</v>
      </c>
      <c r="AJ344" s="202">
        <f>P344+R344+T344+V344+X344+Z344+AD344+AF344+AH344</f>
        <v>341</v>
      </c>
      <c r="AK344" s="21">
        <f>+AJ344/E344</f>
        <v>85.25</v>
      </c>
      <c r="AL344" s="202">
        <f>+IF(P344="",0,$G$180)+IF(R344="",0,$G$180)+IF(T344="",0,$G$180)+IF(V344="",0,$G$180)+IF(X344="",0,$G$180)+IF(Z344="",0,$G$180)+IF(AD344="",0,$G$180)+IF(AF344="",0,$G$180)+IF(AH344="",0,$G$180)</f>
        <v>72</v>
      </c>
      <c r="AM344" s="21">
        <f>AJ344/AL344</f>
        <v>4.7361111111111107</v>
      </c>
      <c r="AN344" s="53">
        <v>10</v>
      </c>
    </row>
    <row r="345" spans="1:40" ht="14" customHeight="1" x14ac:dyDescent="0.15">
      <c r="A345" s="147" t="s">
        <v>324</v>
      </c>
      <c r="B345" s="147" t="s">
        <v>33</v>
      </c>
      <c r="C345" s="50">
        <f>Q345+S345+U345+W345+Y345+AA345+AE345+AG345+AI345</f>
        <v>827.5</v>
      </c>
      <c r="D345" s="23">
        <f>+C345/E345</f>
        <v>165.5</v>
      </c>
      <c r="E345" s="51">
        <f>COUNTA(P345,R345,T345,V345,X345,Z345,AD345,AF345,AH345)</f>
        <v>5</v>
      </c>
      <c r="F345" s="39"/>
      <c r="G345" s="100"/>
      <c r="H345" s="35"/>
      <c r="I345" s="100"/>
      <c r="J345" s="35"/>
      <c r="K345" s="100"/>
      <c r="L345" s="35"/>
      <c r="M345" s="100"/>
      <c r="N345" s="39"/>
      <c r="O345" s="28"/>
      <c r="P345" s="35">
        <v>80</v>
      </c>
      <c r="Q345" s="28">
        <v>170</v>
      </c>
      <c r="R345" s="35"/>
      <c r="S345" s="28"/>
      <c r="T345" s="35"/>
      <c r="U345" s="28"/>
      <c r="V345" s="35">
        <v>79</v>
      </c>
      <c r="W345" s="28">
        <v>170</v>
      </c>
      <c r="X345" s="35"/>
      <c r="Y345" s="28"/>
      <c r="Z345" s="35">
        <v>89</v>
      </c>
      <c r="AA345" s="28">
        <v>165</v>
      </c>
      <c r="AB345" s="35"/>
      <c r="AC345" s="28"/>
      <c r="AD345" s="35">
        <v>90</v>
      </c>
      <c r="AE345" s="28">
        <v>160</v>
      </c>
      <c r="AF345" s="35"/>
      <c r="AG345" s="28"/>
      <c r="AH345" s="35">
        <v>89</v>
      </c>
      <c r="AI345" s="28">
        <v>162.5</v>
      </c>
      <c r="AJ345" s="202">
        <f>P345+R345+T345+V345+X345+Z345+AD345+AF345+AH345</f>
        <v>427</v>
      </c>
      <c r="AK345" s="21">
        <f>+AJ345/E345</f>
        <v>85.4</v>
      </c>
      <c r="AL345" s="202">
        <f>+IF(P345="",0,$G$180)+IF(R345="",0,$G$180)+IF(T345="",0,$G$180)+IF(V345="",0,$G$180)+IF(X345="",0,$G$180)+IF(Z345="",0,$G$180)+IF(AD345="",0,$G$180)+IF(AF345="",0,$G$180)+IF(AH345="",0,$G$180)</f>
        <v>90</v>
      </c>
      <c r="AM345" s="21">
        <f>AJ345/AL345</f>
        <v>4.7444444444444445</v>
      </c>
      <c r="AN345" s="53">
        <v>11</v>
      </c>
    </row>
    <row r="346" spans="1:40" ht="14" customHeight="1" x14ac:dyDescent="0.15">
      <c r="A346" s="147" t="s">
        <v>75</v>
      </c>
      <c r="B346" s="147" t="s">
        <v>76</v>
      </c>
      <c r="C346" s="50">
        <f>Q346+S346+U346+W346+Y346+AA346+AE346+AG346+AI346</f>
        <v>980</v>
      </c>
      <c r="D346" s="23">
        <f>+C346/E346</f>
        <v>163.33333333333334</v>
      </c>
      <c r="E346" s="51">
        <f>COUNTA(P346,R346,T346,V346,X346,Z346,AD346,AF346,AH346)</f>
        <v>6</v>
      </c>
      <c r="F346" s="39"/>
      <c r="G346" s="100"/>
      <c r="H346" s="35"/>
      <c r="I346" s="100"/>
      <c r="J346" s="35"/>
      <c r="K346" s="100"/>
      <c r="L346" s="35"/>
      <c r="M346" s="100"/>
      <c r="N346" s="39"/>
      <c r="O346" s="28"/>
      <c r="P346" s="35">
        <v>87</v>
      </c>
      <c r="Q346" s="28">
        <v>145</v>
      </c>
      <c r="R346" s="35">
        <v>86</v>
      </c>
      <c r="S346" s="28">
        <v>165</v>
      </c>
      <c r="T346" s="35"/>
      <c r="U346" s="28"/>
      <c r="V346" s="35">
        <v>89</v>
      </c>
      <c r="W346" s="28">
        <v>150</v>
      </c>
      <c r="X346" s="35">
        <v>92</v>
      </c>
      <c r="Y346" s="28">
        <v>160</v>
      </c>
      <c r="Z346" s="35"/>
      <c r="AA346" s="28"/>
      <c r="AB346" s="35"/>
      <c r="AC346" s="28"/>
      <c r="AD346" s="35">
        <v>84</v>
      </c>
      <c r="AE346" s="28">
        <v>190</v>
      </c>
      <c r="AF346" s="35">
        <v>80</v>
      </c>
      <c r="AG346" s="28">
        <v>170</v>
      </c>
      <c r="AH346" s="35"/>
      <c r="AI346" s="28"/>
      <c r="AJ346" s="202">
        <f>P346+R346+T346+V346+X346+Z346+AD346+AF346+AH346</f>
        <v>518</v>
      </c>
      <c r="AK346" s="21">
        <f>+AJ346/E346</f>
        <v>86.333333333333329</v>
      </c>
      <c r="AL346" s="202">
        <f>+IF(P346="",0,$G$180)+IF(R346="",0,$G$180)+IF(T346="",0,$G$180)+IF(V346="",0,$G$180)+IF(X346="",0,$G$180)+IF(Z346="",0,$G$180)+IF(AD346="",0,$G$180)+IF(AF346="",0,$G$180)+IF(AH346="",0,$G$180)</f>
        <v>108</v>
      </c>
      <c r="AM346" s="21">
        <f>AJ346/AL346</f>
        <v>4.7962962962962967</v>
      </c>
      <c r="AN346" s="53">
        <v>12</v>
      </c>
    </row>
    <row r="347" spans="1:40" ht="14" customHeight="1" x14ac:dyDescent="0.15">
      <c r="A347" s="297" t="s">
        <v>39</v>
      </c>
      <c r="B347" s="297" t="s">
        <v>335</v>
      </c>
      <c r="C347" s="50">
        <f>Q347+S347+U347+W347+Y347+AA347+AE347+AG347+AI347</f>
        <v>975</v>
      </c>
      <c r="D347" s="23">
        <f>+C347/E347</f>
        <v>162.5</v>
      </c>
      <c r="E347" s="51">
        <f>COUNTA(P347,R347,T347,V347,X347,Z347,AD347,AF347,AH347)</f>
        <v>6</v>
      </c>
      <c r="F347" s="39"/>
      <c r="G347" s="100"/>
      <c r="H347" s="35"/>
      <c r="I347" s="100"/>
      <c r="J347" s="35"/>
      <c r="K347" s="100"/>
      <c r="L347" s="35"/>
      <c r="M347" s="100"/>
      <c r="N347" s="39"/>
      <c r="O347" s="28"/>
      <c r="P347" s="35">
        <v>83</v>
      </c>
      <c r="Q347" s="28">
        <v>155</v>
      </c>
      <c r="R347" s="35">
        <v>80</v>
      </c>
      <c r="S347" s="28">
        <v>175</v>
      </c>
      <c r="T347" s="35">
        <v>84</v>
      </c>
      <c r="U347" s="28">
        <v>170</v>
      </c>
      <c r="V347" s="35">
        <v>84</v>
      </c>
      <c r="W347" s="28">
        <v>160</v>
      </c>
      <c r="X347" s="35">
        <v>94</v>
      </c>
      <c r="Y347" s="28">
        <v>155</v>
      </c>
      <c r="Z347" s="35">
        <v>101</v>
      </c>
      <c r="AA347" s="28">
        <v>160</v>
      </c>
      <c r="AB347" s="35"/>
      <c r="AC347" s="28"/>
      <c r="AD347" s="35"/>
      <c r="AE347" s="28"/>
      <c r="AF347" s="35"/>
      <c r="AG347" s="28"/>
      <c r="AH347" s="35"/>
      <c r="AI347" s="28"/>
      <c r="AJ347" s="202">
        <f>P347+R347+T347+V347+X347+Z347+AD347+AF347+AH347</f>
        <v>526</v>
      </c>
      <c r="AK347" s="21">
        <f>+AJ347/E347</f>
        <v>87.666666666666671</v>
      </c>
      <c r="AL347" s="202">
        <f>+IF(P347="",0,$G$180)+IF(R347="",0,$G$180)+IF(T347="",0,$G$180)+IF(V347="",0,$G$180)+IF(X347="",0,$G$180)+IF(Z347="",0,$G$180)+IF(AD347="",0,$G$180)+IF(AF347="",0,$G$180)+IF(AH347="",0,$G$180)</f>
        <v>108</v>
      </c>
      <c r="AM347" s="21">
        <f>AJ347/AL347</f>
        <v>4.8703703703703702</v>
      </c>
      <c r="AN347" s="53">
        <v>13</v>
      </c>
    </row>
    <row r="348" spans="1:40" ht="14" customHeight="1" x14ac:dyDescent="0.15">
      <c r="A348" s="189" t="s">
        <v>534</v>
      </c>
      <c r="B348" s="189" t="s">
        <v>535</v>
      </c>
      <c r="C348" s="50">
        <f>Q348+S348+U348+W348+Y348+AA348+AE348+AG348+AI348</f>
        <v>165</v>
      </c>
      <c r="D348" s="23">
        <f>+C348/E348</f>
        <v>165</v>
      </c>
      <c r="E348" s="51">
        <f>COUNTA(P348,R348,T348,V348,X348,Z348,AD348,AF348,AH348)</f>
        <v>1</v>
      </c>
      <c r="F348" s="39"/>
      <c r="G348" s="100"/>
      <c r="H348" s="35"/>
      <c r="I348" s="100"/>
      <c r="J348" s="35"/>
      <c r="K348" s="100"/>
      <c r="L348" s="35"/>
      <c r="M348" s="100"/>
      <c r="N348" s="39"/>
      <c r="O348" s="28"/>
      <c r="P348" s="35"/>
      <c r="Q348" s="28"/>
      <c r="R348" s="35"/>
      <c r="S348" s="28"/>
      <c r="T348" s="35"/>
      <c r="U348" s="28"/>
      <c r="V348" s="35"/>
      <c r="W348" s="28"/>
      <c r="X348" s="35"/>
      <c r="Y348" s="28"/>
      <c r="Z348" s="35"/>
      <c r="AA348" s="28"/>
      <c r="AB348" s="35"/>
      <c r="AC348" s="28"/>
      <c r="AD348" s="35">
        <v>88</v>
      </c>
      <c r="AE348" s="28">
        <v>165</v>
      </c>
      <c r="AF348" s="35"/>
      <c r="AG348" s="28"/>
      <c r="AH348" s="35"/>
      <c r="AI348" s="28"/>
      <c r="AJ348" s="202">
        <f>P348+R348+T348+V348+X348+Z348+AD348+AF348+AH348</f>
        <v>88</v>
      </c>
      <c r="AK348" s="21">
        <f>+AJ348/E348</f>
        <v>88</v>
      </c>
      <c r="AL348" s="202">
        <f>+IF(P348="",0,$G$180)+IF(R348="",0,$G$180)+IF(T348="",0,$G$180)+IF(V348="",0,$G$180)+IF(X348="",0,$G$180)+IF(Z348="",0,$G$180)+IF(AD348="",0,$G$180)+IF(AF348="",0,$G$180)+IF(AH348="",0,$G$180)</f>
        <v>18</v>
      </c>
      <c r="AM348" s="21">
        <f>AJ348/AL348</f>
        <v>4.8888888888888893</v>
      </c>
      <c r="AN348" s="53">
        <v>14</v>
      </c>
    </row>
    <row r="349" spans="1:40" ht="14" customHeight="1" x14ac:dyDescent="0.15">
      <c r="A349" s="189" t="s">
        <v>450</v>
      </c>
      <c r="B349" s="189" t="s">
        <v>536</v>
      </c>
      <c r="C349" s="50">
        <f>Q349+S349+U349+W349+Y349+AA349+AE349+AG349+AI349</f>
        <v>155</v>
      </c>
      <c r="D349" s="23">
        <f>+C349/E349</f>
        <v>155</v>
      </c>
      <c r="E349" s="51">
        <f>COUNTA(P349,R349,T349,V349,X349,Z349,AD349,AF349,AH349)</f>
        <v>1</v>
      </c>
      <c r="F349" s="39"/>
      <c r="G349" s="100"/>
      <c r="H349" s="35"/>
      <c r="I349" s="100"/>
      <c r="J349" s="35"/>
      <c r="K349" s="100"/>
      <c r="L349" s="35"/>
      <c r="M349" s="100"/>
      <c r="N349" s="39"/>
      <c r="O349" s="28"/>
      <c r="P349" s="35"/>
      <c r="Q349" s="28"/>
      <c r="R349" s="35"/>
      <c r="S349" s="28"/>
      <c r="T349" s="35"/>
      <c r="U349" s="28"/>
      <c r="V349" s="35"/>
      <c r="W349" s="28"/>
      <c r="X349" s="35"/>
      <c r="Y349" s="28"/>
      <c r="Z349" s="35"/>
      <c r="AA349" s="28"/>
      <c r="AB349" s="35"/>
      <c r="AC349" s="28"/>
      <c r="AD349" s="35">
        <v>92</v>
      </c>
      <c r="AE349" s="28">
        <v>155</v>
      </c>
      <c r="AF349" s="35"/>
      <c r="AG349" s="28"/>
      <c r="AH349" s="35"/>
      <c r="AI349" s="28"/>
      <c r="AJ349" s="202">
        <f>P349+R349+T349+V349+X349+Z349+AD349+AF349+AH349</f>
        <v>92</v>
      </c>
      <c r="AK349" s="21">
        <f>+AJ349/E349</f>
        <v>92</v>
      </c>
      <c r="AL349" s="202">
        <f>+IF(P349="",0,$G$180)+IF(R349="",0,$G$180)+IF(T349="",0,$G$180)+IF(V349="",0,$G$180)+IF(X349="",0,$G$180)+IF(Z349="",0,$G$180)+IF(AD349="",0,$G$180)+IF(AF349="",0,$G$180)+IF(AH349="",0,$G$180)</f>
        <v>18</v>
      </c>
      <c r="AM349" s="21">
        <f>AJ349/AL349</f>
        <v>5.1111111111111107</v>
      </c>
      <c r="AN349" s="53">
        <v>15</v>
      </c>
    </row>
    <row r="350" spans="1:40" ht="14" customHeight="1" x14ac:dyDescent="0.15">
      <c r="A350" s="189" t="s">
        <v>537</v>
      </c>
      <c r="B350" s="189" t="s">
        <v>538</v>
      </c>
      <c r="C350" s="50">
        <f>Q350+S350+U350+W350+Y350+AA350+AE350+AG350+AI350</f>
        <v>145</v>
      </c>
      <c r="D350" s="23">
        <f>+C350/E350</f>
        <v>145</v>
      </c>
      <c r="E350" s="51">
        <f>COUNTA(P350,R350,T350,V350,X350,Z350,AD350,AF350,AH350)</f>
        <v>1</v>
      </c>
      <c r="F350" s="39"/>
      <c r="G350" s="100"/>
      <c r="H350" s="35"/>
      <c r="I350" s="100"/>
      <c r="J350" s="35"/>
      <c r="K350" s="100"/>
      <c r="L350" s="35"/>
      <c r="M350" s="100"/>
      <c r="N350" s="39"/>
      <c r="O350" s="28"/>
      <c r="P350" s="35"/>
      <c r="Q350" s="28"/>
      <c r="R350" s="35"/>
      <c r="S350" s="28"/>
      <c r="T350" s="35"/>
      <c r="U350" s="28"/>
      <c r="V350" s="35"/>
      <c r="W350" s="28"/>
      <c r="X350" s="35"/>
      <c r="Y350" s="28"/>
      <c r="Z350" s="35"/>
      <c r="AA350" s="28"/>
      <c r="AB350" s="35"/>
      <c r="AC350" s="28"/>
      <c r="AD350" s="35">
        <v>93</v>
      </c>
      <c r="AE350" s="28">
        <v>145</v>
      </c>
      <c r="AF350" s="35"/>
      <c r="AG350" s="28"/>
      <c r="AH350" s="35"/>
      <c r="AI350" s="28"/>
      <c r="AJ350" s="202">
        <f>P350+R350+T350+V350+X350+Z350+AD350+AF350+AH350</f>
        <v>93</v>
      </c>
      <c r="AK350" s="21">
        <f>+AJ350/E350</f>
        <v>93</v>
      </c>
      <c r="AL350" s="202">
        <f>+IF(P350="",0,$G$180)+IF(R350="",0,$G$180)+IF(T350="",0,$G$180)+IF(V350="",0,$G$180)+IF(X350="",0,$G$180)+IF(Z350="",0,$G$180)+IF(AD350="",0,$G$180)+IF(AF350="",0,$G$180)+IF(AH350="",0,$G$180)</f>
        <v>18</v>
      </c>
      <c r="AM350" s="21">
        <f>AJ350/AL350</f>
        <v>5.166666666666667</v>
      </c>
      <c r="AN350" s="53">
        <v>16</v>
      </c>
    </row>
    <row r="351" spans="1:40" ht="14" customHeight="1" x14ac:dyDescent="0.15">
      <c r="A351" s="189" t="s">
        <v>539</v>
      </c>
      <c r="B351" s="189" t="s">
        <v>540</v>
      </c>
      <c r="C351" s="50">
        <f>Q351+S351+U351+W351+Y351+AA351+AE351+AG351+AI351</f>
        <v>305</v>
      </c>
      <c r="D351" s="23">
        <f>+C351/E351</f>
        <v>152.5</v>
      </c>
      <c r="E351" s="51">
        <f>COUNTA(P351,R351,T351,V351,X351,Z351,AD351,AF351,AH351)</f>
        <v>2</v>
      </c>
      <c r="F351" s="39"/>
      <c r="G351" s="100"/>
      <c r="H351" s="35"/>
      <c r="I351" s="100"/>
      <c r="J351" s="35"/>
      <c r="K351" s="100"/>
      <c r="L351" s="35"/>
      <c r="M351" s="100"/>
      <c r="N351" s="39"/>
      <c r="O351" s="28"/>
      <c r="P351" s="35"/>
      <c r="Q351" s="28"/>
      <c r="R351" s="35"/>
      <c r="S351" s="28"/>
      <c r="T351" s="35"/>
      <c r="U351" s="28"/>
      <c r="V351" s="35"/>
      <c r="W351" s="28"/>
      <c r="X351" s="35"/>
      <c r="Y351" s="28"/>
      <c r="Z351" s="35"/>
      <c r="AA351" s="28"/>
      <c r="AB351" s="35"/>
      <c r="AC351" s="28"/>
      <c r="AD351" s="35">
        <v>93</v>
      </c>
      <c r="AE351" s="28">
        <v>145</v>
      </c>
      <c r="AF351" s="35">
        <v>93</v>
      </c>
      <c r="AG351" s="28">
        <v>160</v>
      </c>
      <c r="AH351" s="35"/>
      <c r="AI351" s="28"/>
      <c r="AJ351" s="202">
        <f>P351+R351+T351+V351+X351+Z351+AD351+AF351+AH351</f>
        <v>186</v>
      </c>
      <c r="AK351" s="21">
        <f>+AJ351/E351</f>
        <v>93</v>
      </c>
      <c r="AL351" s="202">
        <f>+IF(P351="",0,$G$180)+IF(R351="",0,$G$180)+IF(T351="",0,$G$180)+IF(V351="",0,$G$180)+IF(X351="",0,$G$180)+IF(Z351="",0,$G$180)+IF(AD351="",0,$G$180)+IF(AF351="",0,$G$180)+IF(AH351="",0,$G$180)</f>
        <v>36</v>
      </c>
      <c r="AM351" s="21">
        <f>AJ351/AL351</f>
        <v>5.166666666666667</v>
      </c>
      <c r="AN351" s="53">
        <v>17</v>
      </c>
    </row>
    <row r="352" spans="1:40" ht="14" customHeight="1" x14ac:dyDescent="0.15">
      <c r="A352" s="248" t="s">
        <v>541</v>
      </c>
      <c r="B352" s="248" t="s">
        <v>542</v>
      </c>
      <c r="C352" s="50">
        <f>Q352+S352+U352+W352+Y352+AA352+AE352+AG352+AI352</f>
        <v>295</v>
      </c>
      <c r="D352" s="23">
        <f>+C352/E352</f>
        <v>147.5</v>
      </c>
      <c r="E352" s="51">
        <f>COUNTA(P352,R352,T352,V352,X352,Z352,AD352,AF352,AH352)</f>
        <v>2</v>
      </c>
      <c r="F352" s="39"/>
      <c r="G352" s="100"/>
      <c r="H352" s="35"/>
      <c r="I352" s="100"/>
      <c r="J352" s="35"/>
      <c r="K352" s="100"/>
      <c r="L352" s="35"/>
      <c r="M352" s="100"/>
      <c r="N352" s="39"/>
      <c r="O352" s="28"/>
      <c r="P352" s="35"/>
      <c r="Q352" s="28"/>
      <c r="R352" s="35"/>
      <c r="S352" s="28"/>
      <c r="T352" s="35"/>
      <c r="U352" s="28"/>
      <c r="V352" s="35"/>
      <c r="W352" s="28"/>
      <c r="X352" s="35"/>
      <c r="Y352" s="28"/>
      <c r="Z352" s="35"/>
      <c r="AA352" s="28"/>
      <c r="AB352" s="35"/>
      <c r="AC352" s="28"/>
      <c r="AD352" s="35">
        <v>93</v>
      </c>
      <c r="AE352" s="28">
        <v>145</v>
      </c>
      <c r="AF352" s="35">
        <v>97</v>
      </c>
      <c r="AG352" s="28">
        <v>150</v>
      </c>
      <c r="AH352" s="35"/>
      <c r="AI352" s="28"/>
      <c r="AJ352" s="202">
        <f>P352+R352+T352+V352+X352+Z352+AD352+AF352+AH352</f>
        <v>190</v>
      </c>
      <c r="AK352" s="21">
        <f>+AJ352/E352</f>
        <v>95</v>
      </c>
      <c r="AL352" s="202">
        <f>+IF(P352="",0,$G$180)+IF(R352="",0,$G$180)+IF(T352="",0,$G$180)+IF(V352="",0,$G$180)+IF(X352="",0,$G$180)+IF(Z352="",0,$G$180)+IF(AD352="",0,$G$180)+IF(AF352="",0,$G$180)+IF(AH352="",0,$G$180)</f>
        <v>36</v>
      </c>
      <c r="AM352" s="21">
        <f>AJ352/AL352</f>
        <v>5.2777777777777777</v>
      </c>
      <c r="AN352" s="53">
        <v>18</v>
      </c>
    </row>
    <row r="353" spans="1:40" ht="14" customHeight="1" x14ac:dyDescent="0.15">
      <c r="A353" s="189" t="s">
        <v>561</v>
      </c>
      <c r="B353" s="189" t="s">
        <v>513</v>
      </c>
      <c r="C353" s="50">
        <f>Q353+S353+U353+W353+Y353+AA353+AE353+AG353+AI353</f>
        <v>155</v>
      </c>
      <c r="D353" s="23">
        <f>+C353/E353</f>
        <v>155</v>
      </c>
      <c r="E353" s="51">
        <f>COUNTA(P353,R353,T353,V353,X353,Z353,AD353,AF353,AH353)</f>
        <v>1</v>
      </c>
      <c r="F353" s="39"/>
      <c r="G353" s="100"/>
      <c r="H353" s="35"/>
      <c r="I353" s="100"/>
      <c r="J353" s="35"/>
      <c r="K353" s="100"/>
      <c r="L353" s="35"/>
      <c r="M353" s="100"/>
      <c r="N353" s="39"/>
      <c r="O353" s="28"/>
      <c r="P353" s="35"/>
      <c r="Q353" s="28"/>
      <c r="R353" s="35"/>
      <c r="S353" s="28"/>
      <c r="T353" s="35"/>
      <c r="U353" s="28"/>
      <c r="V353" s="35"/>
      <c r="W353" s="28"/>
      <c r="X353" s="35"/>
      <c r="Y353" s="28"/>
      <c r="Z353" s="35"/>
      <c r="AA353" s="28"/>
      <c r="AB353" s="35"/>
      <c r="AC353" s="28"/>
      <c r="AD353" s="35"/>
      <c r="AE353" s="28"/>
      <c r="AF353" s="35">
        <v>96</v>
      </c>
      <c r="AG353" s="28">
        <v>155</v>
      </c>
      <c r="AH353" s="35"/>
      <c r="AI353" s="28"/>
      <c r="AJ353" s="202">
        <f>P353+R353+T353+V353+X353+Z353+AD353+AF353+AH353</f>
        <v>96</v>
      </c>
      <c r="AK353" s="21">
        <f>+AJ353/E353</f>
        <v>96</v>
      </c>
      <c r="AL353" s="202">
        <f>+IF(P353="",0,$G$180)+IF(R353="",0,$G$180)+IF(T353="",0,$G$180)+IF(V353="",0,$G$180)+IF(X353="",0,$G$180)+IF(Z353="",0,$G$180)+IF(AD353="",0,$G$180)+IF(AF353="",0,$G$180)+IF(AH353="",0,$G$180)</f>
        <v>18</v>
      </c>
      <c r="AM353" s="21">
        <f>AJ353/AL353</f>
        <v>5.333333333333333</v>
      </c>
      <c r="AN353" s="53">
        <v>19</v>
      </c>
    </row>
    <row r="354" spans="1:40" ht="14" customHeight="1" x14ac:dyDescent="0.15">
      <c r="A354" s="190" t="s">
        <v>543</v>
      </c>
      <c r="B354" s="190" t="s">
        <v>544</v>
      </c>
      <c r="C354" s="50">
        <f>Q354+S354+U354+W354+Y354+AA354+AE354+AG354+AI354</f>
        <v>135</v>
      </c>
      <c r="D354" s="23">
        <f>+C354/E354</f>
        <v>135</v>
      </c>
      <c r="E354" s="51">
        <f>COUNTA(P354,R354,T354,V354,X354,Z354,AD354,AF354,AH354)</f>
        <v>1</v>
      </c>
      <c r="F354" s="39"/>
      <c r="G354" s="100"/>
      <c r="H354" s="35"/>
      <c r="I354" s="100"/>
      <c r="J354" s="35"/>
      <c r="K354" s="100"/>
      <c r="L354" s="35"/>
      <c r="M354" s="100"/>
      <c r="N354" s="39"/>
      <c r="O354" s="28"/>
      <c r="P354" s="35"/>
      <c r="Q354" s="28"/>
      <c r="R354" s="35"/>
      <c r="S354" s="28"/>
      <c r="T354" s="35"/>
      <c r="U354" s="28"/>
      <c r="V354" s="35"/>
      <c r="W354" s="28"/>
      <c r="X354" s="35"/>
      <c r="Y354" s="28"/>
      <c r="Z354" s="35"/>
      <c r="AA354" s="28"/>
      <c r="AB354" s="35"/>
      <c r="AC354" s="28"/>
      <c r="AD354" s="35">
        <v>100</v>
      </c>
      <c r="AE354" s="28">
        <v>135</v>
      </c>
      <c r="AF354" s="35"/>
      <c r="AG354" s="28"/>
      <c r="AH354" s="35"/>
      <c r="AI354" s="28"/>
      <c r="AJ354" s="202">
        <f>P354+R354+T354+V354+X354+Z354+AD354+AF354+AH354</f>
        <v>100</v>
      </c>
      <c r="AK354" s="21">
        <f>+AJ354/E354</f>
        <v>100</v>
      </c>
      <c r="AL354" s="202">
        <f>+IF(P354="",0,$G$180)+IF(R354="",0,$G$180)+IF(T354="",0,$G$180)+IF(V354="",0,$G$180)+IF(X354="",0,$G$180)+IF(Z354="",0,$G$180)+IF(AD354="",0,$G$180)+IF(AF354="",0,$G$180)+IF(AH354="",0,$G$180)</f>
        <v>18</v>
      </c>
      <c r="AM354" s="21">
        <f>AJ354/AL354</f>
        <v>5.5555555555555554</v>
      </c>
      <c r="AN354" s="53">
        <v>20</v>
      </c>
    </row>
    <row r="355" spans="1:40" ht="14" customHeight="1" x14ac:dyDescent="0.15">
      <c r="A355" s="189" t="s">
        <v>562</v>
      </c>
      <c r="B355" s="189" t="s">
        <v>513</v>
      </c>
      <c r="C355" s="50">
        <f>Q355+S355+U355+W355+Y355+AA355+AE355+AG355+AI355</f>
        <v>145</v>
      </c>
      <c r="D355" s="23">
        <f>+C355/E355</f>
        <v>145</v>
      </c>
      <c r="E355" s="51">
        <f>COUNTA(P355,R355,T355,V355,X355,Z355,AD355,AF355,AH355)</f>
        <v>1</v>
      </c>
      <c r="F355" s="39"/>
      <c r="G355" s="100"/>
      <c r="H355" s="35"/>
      <c r="I355" s="100"/>
      <c r="J355" s="35"/>
      <c r="K355" s="100"/>
      <c r="L355" s="35"/>
      <c r="M355" s="100"/>
      <c r="N355" s="39"/>
      <c r="O355" s="28"/>
      <c r="P355" s="35"/>
      <c r="Q355" s="28"/>
      <c r="R355" s="35"/>
      <c r="S355" s="28"/>
      <c r="T355" s="35"/>
      <c r="U355" s="28"/>
      <c r="V355" s="35"/>
      <c r="W355" s="28"/>
      <c r="X355" s="35"/>
      <c r="Y355" s="28"/>
      <c r="Z355" s="35"/>
      <c r="AA355" s="28"/>
      <c r="AB355" s="35"/>
      <c r="AC355" s="28"/>
      <c r="AD355" s="35"/>
      <c r="AE355" s="28"/>
      <c r="AF355" s="35">
        <v>100</v>
      </c>
      <c r="AG355" s="28">
        <v>145</v>
      </c>
      <c r="AH355" s="35"/>
      <c r="AI355" s="28"/>
      <c r="AJ355" s="202">
        <f>P355+R355+T355+V355+X355+Z355+AD355+AF355+AH355</f>
        <v>100</v>
      </c>
      <c r="AK355" s="21">
        <f>+AJ355/E355</f>
        <v>100</v>
      </c>
      <c r="AL355" s="202">
        <f>+IF(P355="",0,$G$180)+IF(R355="",0,$G$180)+IF(T355="",0,$G$180)+IF(V355="",0,$G$180)+IF(X355="",0,$G$180)+IF(Z355="",0,$G$180)+IF(AD355="",0,$G$180)+IF(AF355="",0,$G$180)+IF(AH355="",0,$G$180)</f>
        <v>18</v>
      </c>
      <c r="AM355" s="21">
        <f>AJ355/AL355</f>
        <v>5.5555555555555554</v>
      </c>
      <c r="AN355" s="53">
        <v>21</v>
      </c>
    </row>
    <row r="356" spans="1:40" ht="14" customHeight="1" x14ac:dyDescent="0.15">
      <c r="A356" s="222" t="s">
        <v>545</v>
      </c>
      <c r="B356" s="251" t="s">
        <v>546</v>
      </c>
      <c r="C356" s="50">
        <f>Q356+S356+U356+W356+Y356+AA356+AE356+AG356+AI356</f>
        <v>130</v>
      </c>
      <c r="D356" s="23">
        <f>+C356/E356</f>
        <v>130</v>
      </c>
      <c r="E356" s="51">
        <f>COUNTA(P356,R356,T356,V356,X356,Z356,AD356,AF356,AH356)</f>
        <v>1</v>
      </c>
      <c r="F356" s="39"/>
      <c r="G356" s="100"/>
      <c r="H356" s="35"/>
      <c r="I356" s="100"/>
      <c r="J356" s="35"/>
      <c r="K356" s="100"/>
      <c r="L356" s="35"/>
      <c r="M356" s="100"/>
      <c r="N356" s="39"/>
      <c r="O356" s="28"/>
      <c r="P356" s="35"/>
      <c r="Q356" s="28"/>
      <c r="R356" s="35"/>
      <c r="S356" s="28"/>
      <c r="T356" s="35"/>
      <c r="U356" s="28"/>
      <c r="V356" s="35"/>
      <c r="W356" s="28"/>
      <c r="X356" s="35"/>
      <c r="Y356" s="28"/>
      <c r="Z356" s="35"/>
      <c r="AA356" s="28"/>
      <c r="AB356" s="35"/>
      <c r="AC356" s="28"/>
      <c r="AD356" s="35">
        <v>107</v>
      </c>
      <c r="AE356" s="28">
        <v>130</v>
      </c>
      <c r="AF356" s="35"/>
      <c r="AG356" s="28"/>
      <c r="AH356" s="35"/>
      <c r="AI356" s="28"/>
      <c r="AJ356" s="202">
        <f>P356+R356+T356+V356+X356+Z356+AD356+AF356+AH356</f>
        <v>107</v>
      </c>
      <c r="AK356" s="21">
        <f>+AJ356/E356</f>
        <v>107</v>
      </c>
      <c r="AL356" s="202">
        <f>+IF(P356="",0,$G$180)+IF(R356="",0,$G$180)+IF(T356="",0,$G$180)+IF(V356="",0,$G$180)+IF(X356="",0,$G$180)+IF(Z356="",0,$G$180)+IF(AD356="",0,$G$180)+IF(AF356="",0,$G$180)+IF(AH356="",0,$G$180)</f>
        <v>18</v>
      </c>
      <c r="AM356" s="21">
        <f>AJ356/AL356</f>
        <v>5.9444444444444446</v>
      </c>
      <c r="AN356" s="53">
        <v>22</v>
      </c>
    </row>
    <row r="357" spans="1:40" ht="14" customHeight="1" x14ac:dyDescent="0.15">
      <c r="A357" s="2"/>
      <c r="B357" s="2"/>
      <c r="F357" s="75"/>
      <c r="G357" s="76"/>
      <c r="H357" s="94"/>
      <c r="I357" s="76"/>
      <c r="J357" s="94"/>
      <c r="K357" s="76"/>
      <c r="L357" s="94"/>
      <c r="M357" s="76"/>
      <c r="N357" s="75"/>
      <c r="O357" s="98"/>
      <c r="P357" s="94"/>
      <c r="Q357" s="98"/>
      <c r="R357" s="94"/>
      <c r="S357" s="98"/>
      <c r="T357" s="94"/>
      <c r="U357" s="98"/>
      <c r="V357" s="94"/>
      <c r="W357" s="98"/>
      <c r="X357" s="94"/>
      <c r="Y357" s="98"/>
      <c r="Z357" s="94"/>
      <c r="AA357" s="98"/>
      <c r="AB357" s="94"/>
      <c r="AC357" s="98"/>
      <c r="AD357" s="94"/>
      <c r="AE357" s="98"/>
      <c r="AF357" s="94"/>
      <c r="AG357" s="98"/>
      <c r="AH357" s="94"/>
      <c r="AI357" s="98"/>
      <c r="AJ357" s="57"/>
      <c r="AK357" s="56"/>
      <c r="AL357" s="57"/>
      <c r="AM357" s="56"/>
      <c r="AN357" s="103"/>
    </row>
    <row r="358" spans="1:40" ht="14" customHeight="1" x14ac:dyDescent="0.15">
      <c r="A358" s="2"/>
      <c r="B358" s="2"/>
      <c r="F358" s="75"/>
      <c r="G358" s="76"/>
      <c r="H358" s="94"/>
      <c r="I358" s="76"/>
      <c r="J358" s="94"/>
      <c r="K358" s="76"/>
      <c r="L358" s="94"/>
      <c r="M358" s="76"/>
      <c r="N358" s="75"/>
      <c r="O358" s="98"/>
      <c r="P358" s="94"/>
      <c r="Q358" s="98"/>
      <c r="R358" s="94"/>
      <c r="S358" s="98"/>
      <c r="T358" s="94"/>
      <c r="U358" s="98"/>
      <c r="V358" s="94"/>
      <c r="W358" s="98"/>
      <c r="X358" s="94"/>
      <c r="Y358" s="98"/>
      <c r="Z358" s="94"/>
      <c r="AA358" s="98"/>
      <c r="AB358" s="94"/>
      <c r="AC358" s="98"/>
      <c r="AD358" s="94"/>
      <c r="AE358" s="98"/>
      <c r="AF358" s="94"/>
      <c r="AG358" s="98"/>
      <c r="AH358" s="94"/>
      <c r="AI358" s="98"/>
      <c r="AJ358" s="57"/>
      <c r="AK358" s="56"/>
      <c r="AL358" s="57"/>
      <c r="AM358" s="56"/>
      <c r="AN358" s="103"/>
    </row>
    <row r="359" spans="1:40" ht="15" customHeight="1" thickBot="1" x14ac:dyDescent="0.2">
      <c r="A359" s="47"/>
      <c r="B359" s="47"/>
      <c r="F359" s="59"/>
      <c r="G359" s="61"/>
      <c r="I359" s="61"/>
      <c r="K359" s="61"/>
      <c r="M359" s="61"/>
      <c r="O359" s="61"/>
      <c r="Q359" s="61"/>
      <c r="S359" s="61"/>
      <c r="U359" s="61"/>
      <c r="W359" s="61"/>
      <c r="Y359" s="61"/>
      <c r="AA359" s="61"/>
      <c r="AC359" s="61"/>
      <c r="AE359" s="61"/>
      <c r="AG359" s="61"/>
      <c r="AI359" s="61"/>
      <c r="AJ359" s="57"/>
      <c r="AK359" s="56"/>
      <c r="AL359" s="57"/>
      <c r="AM359" s="56"/>
      <c r="AN359" s="58"/>
    </row>
    <row r="360" spans="1:40" ht="18" customHeight="1" thickBot="1" x14ac:dyDescent="0.2">
      <c r="A360" s="8" t="s">
        <v>1</v>
      </c>
      <c r="B360" s="9"/>
      <c r="C360" s="268" t="s">
        <v>0</v>
      </c>
      <c r="D360" s="41" t="s">
        <v>6</v>
      </c>
      <c r="E360" s="115" t="s">
        <v>7</v>
      </c>
      <c r="F360" s="117">
        <v>44836</v>
      </c>
      <c r="G360" s="116"/>
      <c r="H360" s="88" t="s">
        <v>199</v>
      </c>
      <c r="I360" s="118"/>
      <c r="J360" s="119" t="s">
        <v>237</v>
      </c>
      <c r="K360" s="120"/>
      <c r="L360" s="119" t="s">
        <v>263</v>
      </c>
      <c r="M360" s="120"/>
      <c r="N360" s="119" t="s">
        <v>302</v>
      </c>
      <c r="O360" s="120"/>
      <c r="P360" s="119" t="s">
        <v>328</v>
      </c>
      <c r="Q360" s="120"/>
      <c r="R360" s="121" t="s">
        <v>369</v>
      </c>
      <c r="S360" s="120"/>
      <c r="T360" s="184" t="s">
        <v>387</v>
      </c>
      <c r="U360" s="124"/>
      <c r="V360" s="206" t="s">
        <v>433</v>
      </c>
      <c r="W360" s="196"/>
      <c r="X360" s="206" t="s">
        <v>468</v>
      </c>
      <c r="Y360" s="116"/>
      <c r="Z360" s="206" t="s">
        <v>494</v>
      </c>
      <c r="AA360" s="116"/>
      <c r="AB360" s="206" t="s">
        <v>514</v>
      </c>
      <c r="AC360" s="116"/>
      <c r="AD360" s="206" t="s">
        <v>523</v>
      </c>
      <c r="AE360" s="116"/>
      <c r="AF360" s="119" t="s">
        <v>548</v>
      </c>
      <c r="AG360" s="116"/>
      <c r="AH360" s="119" t="s">
        <v>548</v>
      </c>
      <c r="AI360" s="116"/>
      <c r="AJ360" s="270" t="s">
        <v>11</v>
      </c>
      <c r="AK360" s="272" t="s">
        <v>12</v>
      </c>
      <c r="AL360" s="11" t="s">
        <v>13</v>
      </c>
      <c r="AM360" s="274" t="s">
        <v>14</v>
      </c>
      <c r="AN360" s="77" t="s">
        <v>15</v>
      </c>
    </row>
    <row r="361" spans="1:40" s="33" customFormat="1" ht="29" customHeight="1" thickBot="1" x14ac:dyDescent="0.2">
      <c r="A361" s="12" t="s">
        <v>92</v>
      </c>
      <c r="B361" s="13" t="s">
        <v>93</v>
      </c>
      <c r="C361" s="269"/>
      <c r="D361" s="80" t="s">
        <v>0</v>
      </c>
      <c r="E361" s="15" t="s">
        <v>8</v>
      </c>
      <c r="F361" s="16" t="s">
        <v>174</v>
      </c>
      <c r="G361" s="17">
        <v>9</v>
      </c>
      <c r="H361" s="87" t="s">
        <v>200</v>
      </c>
      <c r="I361" s="17">
        <v>9</v>
      </c>
      <c r="J361" s="87" t="s">
        <v>236</v>
      </c>
      <c r="K361" s="17">
        <v>9</v>
      </c>
      <c r="L361" s="87" t="s">
        <v>264</v>
      </c>
      <c r="M361" s="17">
        <v>9</v>
      </c>
      <c r="N361" s="87" t="s">
        <v>303</v>
      </c>
      <c r="O361" s="17">
        <v>9</v>
      </c>
      <c r="P361" s="87" t="s">
        <v>329</v>
      </c>
      <c r="Q361" s="17">
        <v>9</v>
      </c>
      <c r="R361" s="111" t="s">
        <v>174</v>
      </c>
      <c r="S361" s="17">
        <v>9</v>
      </c>
      <c r="T361" s="123" t="s">
        <v>388</v>
      </c>
      <c r="U361" s="17">
        <v>9</v>
      </c>
      <c r="V361" s="123" t="s">
        <v>434</v>
      </c>
      <c r="W361" s="17">
        <v>9</v>
      </c>
      <c r="X361" s="216" t="s">
        <v>467</v>
      </c>
      <c r="Y361" s="215">
        <v>9</v>
      </c>
      <c r="Z361" s="216" t="s">
        <v>264</v>
      </c>
      <c r="AA361" s="215">
        <v>9</v>
      </c>
      <c r="AB361" s="216" t="s">
        <v>515</v>
      </c>
      <c r="AC361" s="215">
        <v>9</v>
      </c>
      <c r="AD361" s="216" t="s">
        <v>522</v>
      </c>
      <c r="AE361" s="215">
        <v>9</v>
      </c>
      <c r="AF361" s="216" t="s">
        <v>547</v>
      </c>
      <c r="AG361" s="215">
        <v>9</v>
      </c>
      <c r="AH361" s="216" t="s">
        <v>576</v>
      </c>
      <c r="AI361" s="215">
        <v>9</v>
      </c>
      <c r="AJ361" s="276"/>
      <c r="AK361" s="273"/>
      <c r="AL361" s="18"/>
      <c r="AM361" s="275"/>
      <c r="AN361" s="19"/>
    </row>
    <row r="362" spans="1:40" ht="15" customHeight="1" x14ac:dyDescent="0.15">
      <c r="A362" s="239" t="s">
        <v>577</v>
      </c>
      <c r="B362" s="239" t="s">
        <v>578</v>
      </c>
      <c r="C362" s="50">
        <f>+G362+I362+K362+M362+O362+Q362+S362+U362+W362+Y362+AA362+AC362+AE362+AG362+AI362</f>
        <v>200</v>
      </c>
      <c r="D362" s="23">
        <f>+C362/E362</f>
        <v>200</v>
      </c>
      <c r="E362" s="51">
        <f>COUNTA(F362,H362,J362,L362,N362,P362,R362,T362,V362,X362,Z362,AB362,AD362,AF362,AH362)</f>
        <v>1</v>
      </c>
      <c r="F362" s="267"/>
      <c r="G362" s="101"/>
      <c r="H362" s="93"/>
      <c r="I362" s="101"/>
      <c r="J362" s="93"/>
      <c r="K362" s="101"/>
      <c r="L362" s="93"/>
      <c r="M362" s="101"/>
      <c r="N362" s="93"/>
      <c r="O362" s="101"/>
      <c r="P362" s="93"/>
      <c r="Q362" s="101"/>
      <c r="R362" s="92"/>
      <c r="S362" s="83"/>
      <c r="T362" s="92"/>
      <c r="U362" s="83"/>
      <c r="V362" s="92"/>
      <c r="W362" s="83"/>
      <c r="X362" s="92"/>
      <c r="Y362" s="83"/>
      <c r="Z362" s="92"/>
      <c r="AA362" s="83"/>
      <c r="AB362" s="92"/>
      <c r="AC362" s="83"/>
      <c r="AD362" s="92"/>
      <c r="AE362" s="83"/>
      <c r="AF362" s="92"/>
      <c r="AG362" s="83"/>
      <c r="AH362" s="92">
        <v>40</v>
      </c>
      <c r="AI362" s="83">
        <v>200</v>
      </c>
      <c r="AJ362" s="26">
        <f>F362+H362+J362+L362+N362+P362+R362+T362+V362+X362+Z362+AB362+AD362+AF362+AH362</f>
        <v>40</v>
      </c>
      <c r="AK362" s="23">
        <f>+AJ362/E362</f>
        <v>40</v>
      </c>
      <c r="AL362" s="22">
        <f>IF(F362="",0,$G$9)+IF(H362="",0,$G$9)+IF(J362="",0,$G$9)+IF(L362="",0,$G$9)+IF(N362="",0,$G$9)+IF(P362="",0,$G$9)+IF(R362="",0,$G$9)+IF(T362="",0,$G$9)+IF(V362="",0,$G$9)+IF(X362="",0,$G$9)+IF(Z362="",0,$G$9)+IF(AB362="",0,$G$9)+IF(AD362="",0,$G$9)+IF(AF362="",0,$G$9)+IF(AH362="",0,$G$9)</f>
        <v>9</v>
      </c>
      <c r="AM362" s="23">
        <f>AJ362/AL362</f>
        <v>4.4444444444444446</v>
      </c>
      <c r="AN362" s="54">
        <v>1</v>
      </c>
    </row>
    <row r="363" spans="1:40" ht="15" customHeight="1" x14ac:dyDescent="0.15">
      <c r="A363" s="294" t="s">
        <v>572</v>
      </c>
      <c r="B363" s="296" t="s">
        <v>573</v>
      </c>
      <c r="C363" s="50">
        <f>+G363+I363+K363+M363+O363+Q363+S363+U363+W363+Y363+AA363+AC363+AE363+AG363+AI363</f>
        <v>200</v>
      </c>
      <c r="D363" s="23">
        <f>+C363/E363</f>
        <v>200</v>
      </c>
      <c r="E363" s="51">
        <f>COUNTA(F363,H363,J363,L363,N363,P363,R363,T363,V363,X363,Z363,AB363,AD363,AF363,AH363)</f>
        <v>1</v>
      </c>
      <c r="F363" s="40"/>
      <c r="G363" s="25"/>
      <c r="H363" s="46"/>
      <c r="I363" s="25"/>
      <c r="J363" s="46"/>
      <c r="K363" s="25"/>
      <c r="L363" s="46"/>
      <c r="M363" s="25"/>
      <c r="N363" s="46"/>
      <c r="O363" s="25"/>
      <c r="P363" s="93"/>
      <c r="Q363" s="101"/>
      <c r="R363" s="92"/>
      <c r="S363" s="83"/>
      <c r="T363" s="92"/>
      <c r="U363" s="83"/>
      <c r="V363" s="92"/>
      <c r="W363" s="83"/>
      <c r="X363" s="92"/>
      <c r="Y363" s="83"/>
      <c r="Z363" s="92"/>
      <c r="AA363" s="83"/>
      <c r="AB363" s="92"/>
      <c r="AC363" s="83"/>
      <c r="AD363" s="92"/>
      <c r="AE363" s="83"/>
      <c r="AF363" s="92">
        <v>41</v>
      </c>
      <c r="AG363" s="83">
        <v>200</v>
      </c>
      <c r="AH363" s="92"/>
      <c r="AI363" s="83"/>
      <c r="AJ363" s="26">
        <f>F363+H363+J363+L363+N363+P363+R363+T363+V363+X363+Z363+AB363+AD363+AF363+AH363</f>
        <v>41</v>
      </c>
      <c r="AK363" s="23">
        <f>+AJ363/E363</f>
        <v>41</v>
      </c>
      <c r="AL363" s="22">
        <f>IF(F363="",0,$G$9)+IF(H363="",0,$G$9)+IF(J363="",0,$G$9)+IF(L363="",0,$G$9)+IF(N363="",0,$G$9)+IF(P363="",0,$G$9)+IF(R363="",0,$G$9)+IF(T363="",0,$G$9)+IF(V363="",0,$G$9)+IF(X363="",0,$G$9)+IF(Z363="",0,$G$9)+IF(AB363="",0,$G$9)+IF(AD363="",0,$G$9)+IF(AF363="",0,$G$9)+IF(AH363="",0,$G$9)</f>
        <v>9</v>
      </c>
      <c r="AM363" s="23">
        <f>AJ363/AL363</f>
        <v>4.5555555555555554</v>
      </c>
      <c r="AN363" s="53">
        <v>2</v>
      </c>
    </row>
    <row r="364" spans="1:40" ht="15" customHeight="1" x14ac:dyDescent="0.15">
      <c r="A364" s="293" t="s">
        <v>119</v>
      </c>
      <c r="B364" s="295" t="s">
        <v>184</v>
      </c>
      <c r="C364" s="50">
        <f>+G364+I364+K364+M364+O364+Q364+S364+U364+W364+Y364+AA364+AC364+AE364+AG364+AI364</f>
        <v>2320</v>
      </c>
      <c r="D364" s="23">
        <f>+C364/E364</f>
        <v>193.33333333333334</v>
      </c>
      <c r="E364" s="51">
        <f>COUNTA(F364,H364,J364,L364,N364,P364,R364,T364,V364,X364,Z364,AB364,AD364,AF364,AH364)</f>
        <v>12</v>
      </c>
      <c r="F364" s="81">
        <v>58</v>
      </c>
      <c r="G364" s="29">
        <v>200</v>
      </c>
      <c r="H364" s="35"/>
      <c r="I364" s="29"/>
      <c r="J364" s="35">
        <v>50</v>
      </c>
      <c r="K364" s="29">
        <v>200</v>
      </c>
      <c r="L364" s="35"/>
      <c r="M364" s="29"/>
      <c r="N364" s="35">
        <v>44</v>
      </c>
      <c r="O364" s="29">
        <v>200</v>
      </c>
      <c r="P364" s="95">
        <v>57</v>
      </c>
      <c r="Q364" s="34">
        <v>180</v>
      </c>
      <c r="R364" s="91">
        <v>47</v>
      </c>
      <c r="S364" s="85">
        <v>200</v>
      </c>
      <c r="T364" s="91"/>
      <c r="U364" s="85"/>
      <c r="V364" s="91">
        <v>56</v>
      </c>
      <c r="W364" s="85">
        <v>200</v>
      </c>
      <c r="X364" s="91">
        <v>43</v>
      </c>
      <c r="Y364" s="85">
        <v>200</v>
      </c>
      <c r="Z364" s="91">
        <v>54</v>
      </c>
      <c r="AA364" s="85">
        <v>180</v>
      </c>
      <c r="AB364" s="91">
        <v>47</v>
      </c>
      <c r="AC364" s="85">
        <v>200</v>
      </c>
      <c r="AD364" s="91">
        <v>47</v>
      </c>
      <c r="AE364" s="85">
        <v>200</v>
      </c>
      <c r="AF364" s="91">
        <v>44</v>
      </c>
      <c r="AG364" s="85">
        <v>180</v>
      </c>
      <c r="AH364" s="91">
        <v>51</v>
      </c>
      <c r="AI364" s="85">
        <v>180</v>
      </c>
      <c r="AJ364" s="26">
        <f>F364+H364+J364+L364+N364+P364+R364+T364+V364+X364+Z364+AB364+AD364+AF364+AH364</f>
        <v>598</v>
      </c>
      <c r="AK364" s="23">
        <f>+AJ364/E364</f>
        <v>49.833333333333336</v>
      </c>
      <c r="AL364" s="22">
        <f>IF(F364="",0,$G$9)+IF(H364="",0,$G$9)+IF(J364="",0,$G$9)+IF(L364="",0,$G$9)+IF(N364="",0,$G$9)+IF(P364="",0,$G$9)+IF(R364="",0,$G$9)+IF(T364="",0,$G$9)+IF(V364="",0,$G$9)+IF(X364="",0,$G$9)+IF(Z364="",0,$G$9)+IF(AB364="",0,$G$9)+IF(AD364="",0,$G$9)+IF(AF364="",0,$G$9)+IF(AH364="",0,$G$9)</f>
        <v>108</v>
      </c>
      <c r="AM364" s="23">
        <f>AJ364/AL364</f>
        <v>5.5370370370370372</v>
      </c>
      <c r="AN364" s="54">
        <v>3</v>
      </c>
    </row>
    <row r="365" spans="1:40" ht="15" customHeight="1" x14ac:dyDescent="0.15">
      <c r="A365" s="74" t="s">
        <v>171</v>
      </c>
      <c r="B365" s="74" t="s">
        <v>172</v>
      </c>
      <c r="C365" s="50">
        <f>+G365+I365+K365+M365+O365+Q365+S365+U365+W365+Y365+AA365+AC365+AE365+AG365+AI365</f>
        <v>1970</v>
      </c>
      <c r="D365" s="23">
        <f>+C365/E365</f>
        <v>179.09090909090909</v>
      </c>
      <c r="E365" s="51">
        <f>COUNTA(F365,H365,J365,L365,N365,P365,R365,T365,V365,X365,Z365,AB365,AD365,AF365,AH365)</f>
        <v>11</v>
      </c>
      <c r="F365" s="40">
        <v>61</v>
      </c>
      <c r="G365" s="25">
        <v>180</v>
      </c>
      <c r="H365" s="46"/>
      <c r="I365" s="25"/>
      <c r="J365" s="46">
        <v>61</v>
      </c>
      <c r="K365" s="25">
        <v>180</v>
      </c>
      <c r="L365" s="46">
        <v>67</v>
      </c>
      <c r="M365" s="25">
        <v>180</v>
      </c>
      <c r="N365" s="46">
        <v>55</v>
      </c>
      <c r="O365" s="25">
        <v>180</v>
      </c>
      <c r="P365" s="93"/>
      <c r="Q365" s="101"/>
      <c r="R365" s="92">
        <v>57</v>
      </c>
      <c r="S365" s="83">
        <v>180</v>
      </c>
      <c r="T365" s="92">
        <v>57</v>
      </c>
      <c r="U365" s="83">
        <v>180</v>
      </c>
      <c r="V365" s="92"/>
      <c r="W365" s="83"/>
      <c r="X365" s="92">
        <v>59</v>
      </c>
      <c r="Y365" s="83">
        <v>180</v>
      </c>
      <c r="Z365" s="92">
        <v>53</v>
      </c>
      <c r="AA365" s="83">
        <v>200</v>
      </c>
      <c r="AB365" s="92">
        <v>61</v>
      </c>
      <c r="AC365" s="83">
        <v>175</v>
      </c>
      <c r="AD365" s="92">
        <v>54</v>
      </c>
      <c r="AE365" s="83">
        <v>170</v>
      </c>
      <c r="AF365" s="92"/>
      <c r="AG365" s="83"/>
      <c r="AH365" s="92">
        <v>55</v>
      </c>
      <c r="AI365" s="83">
        <v>165</v>
      </c>
      <c r="AJ365" s="26">
        <f>F365+H365+J365+L365+N365+P365+R365+T365+V365+X365+Z365+AB365+AD365+AF365+AH365</f>
        <v>640</v>
      </c>
      <c r="AK365" s="23">
        <f>+AJ365/E365</f>
        <v>58.18181818181818</v>
      </c>
      <c r="AL365" s="22">
        <f>IF(F365="",0,$G$9)+IF(H365="",0,$G$9)+IF(J365="",0,$G$9)+IF(L365="",0,$G$9)+IF(N365="",0,$G$9)+IF(P365="",0,$G$9)+IF(R365="",0,$G$9)+IF(T365="",0,$G$9)+IF(V365="",0,$G$9)+IF(X365="",0,$G$9)+IF(Z365="",0,$G$9)+IF(AB365="",0,$G$9)+IF(AD365="",0,$G$9)+IF(AF365="",0,$G$9)+IF(AH365="",0,$G$9)</f>
        <v>99</v>
      </c>
      <c r="AM365" s="23">
        <f>AJ365/AL365</f>
        <v>6.4646464646464645</v>
      </c>
      <c r="AN365" s="53">
        <v>4</v>
      </c>
    </row>
    <row r="366" spans="1:40" ht="15" customHeight="1" x14ac:dyDescent="0.15">
      <c r="A366" s="3" t="s">
        <v>135</v>
      </c>
      <c r="B366" s="3" t="s">
        <v>136</v>
      </c>
      <c r="C366" s="50">
        <f>+G366+I366+K366+M366+O366+Q366+S366+U366+W366+Y366+AA366+AC366+AE366+AG366+AI366</f>
        <v>1930</v>
      </c>
      <c r="D366" s="23">
        <f>+C366/E366</f>
        <v>175.45454545454547</v>
      </c>
      <c r="E366" s="51">
        <f>COUNTA(F366,H366,J366,L366,N366,P366,R366,T366,V366,X366,Z366,AB366,AD366,AF366,AH366)</f>
        <v>11</v>
      </c>
      <c r="F366" s="40">
        <v>62</v>
      </c>
      <c r="G366" s="25">
        <v>170</v>
      </c>
      <c r="H366" s="46"/>
      <c r="I366" s="25"/>
      <c r="J366" s="46"/>
      <c r="K366" s="25"/>
      <c r="L366" s="46">
        <v>65</v>
      </c>
      <c r="M366" s="25">
        <v>200</v>
      </c>
      <c r="N366" s="46">
        <v>60</v>
      </c>
      <c r="O366" s="25">
        <v>170</v>
      </c>
      <c r="P366" s="93"/>
      <c r="Q366" s="101"/>
      <c r="R366" s="92">
        <v>59</v>
      </c>
      <c r="S366" s="83">
        <v>170</v>
      </c>
      <c r="T366" s="92">
        <v>55</v>
      </c>
      <c r="U366" s="83">
        <v>200</v>
      </c>
      <c r="V366" s="92">
        <v>64</v>
      </c>
      <c r="W366" s="83">
        <v>170</v>
      </c>
      <c r="X366" s="92">
        <v>64</v>
      </c>
      <c r="Y366" s="83">
        <v>165</v>
      </c>
      <c r="Z366" s="92">
        <v>62</v>
      </c>
      <c r="AA366" s="83">
        <v>165</v>
      </c>
      <c r="AB366" s="92"/>
      <c r="AC366" s="83"/>
      <c r="AD366" s="92">
        <v>50</v>
      </c>
      <c r="AE366" s="83">
        <v>180</v>
      </c>
      <c r="AF366" s="92">
        <v>53</v>
      </c>
      <c r="AG366" s="83">
        <v>170</v>
      </c>
      <c r="AH366" s="92">
        <v>53</v>
      </c>
      <c r="AI366" s="83">
        <v>170</v>
      </c>
      <c r="AJ366" s="26">
        <f>F366+H366+J366+L366+N366+P366+R366+T366+V366+X366+Z366+AB366+AD366+AF366+AH366</f>
        <v>647</v>
      </c>
      <c r="AK366" s="23">
        <f>+AJ366/E366</f>
        <v>58.81818181818182</v>
      </c>
      <c r="AL366" s="22">
        <f>IF(F366="",0,$G$9)+IF(H366="",0,$G$9)+IF(J366="",0,$G$9)+IF(L366="",0,$G$9)+IF(N366="",0,$G$9)+IF(P366="",0,$G$9)+IF(R366="",0,$G$9)+IF(T366="",0,$G$9)+IF(V366="",0,$G$9)+IF(X366="",0,$G$9)+IF(Z366="",0,$G$9)+IF(AB366="",0,$G$9)+IF(AD366="",0,$G$9)+IF(AF366="",0,$G$9)+IF(AH366="",0,$G$9)</f>
        <v>99</v>
      </c>
      <c r="AM366" s="23">
        <f>AJ366/AL366</f>
        <v>6.5353535353535355</v>
      </c>
      <c r="AN366" s="54">
        <v>5</v>
      </c>
    </row>
    <row r="367" spans="1:40" ht="15" customHeight="1" x14ac:dyDescent="0.15">
      <c r="A367" s="292" t="s">
        <v>304</v>
      </c>
      <c r="B367" s="292" t="s">
        <v>305</v>
      </c>
      <c r="C367" s="50">
        <f>+G367+I367+K367+M367+O367+Q367+S367+U367+W367+Y367+AA367+AC367+AE367+AG367+AI367</f>
        <v>1555</v>
      </c>
      <c r="D367" s="23">
        <f>+C367/E367</f>
        <v>172.77777777777777</v>
      </c>
      <c r="E367" s="51">
        <f>COUNTA(F367,H367,J367,L367,N367,P367,R367,T367,V367,X367,Z367,AB367,AD367,AF367,AH367)</f>
        <v>9</v>
      </c>
      <c r="F367" s="40"/>
      <c r="G367" s="25"/>
      <c r="H367" s="46"/>
      <c r="I367" s="25"/>
      <c r="J367" s="46"/>
      <c r="K367" s="25"/>
      <c r="L367" s="46"/>
      <c r="M367" s="25"/>
      <c r="N367" s="46">
        <v>65</v>
      </c>
      <c r="O367" s="25">
        <v>165</v>
      </c>
      <c r="P367" s="93">
        <v>50</v>
      </c>
      <c r="Q367" s="101">
        <v>200</v>
      </c>
      <c r="R367" s="92"/>
      <c r="S367" s="83"/>
      <c r="T367" s="92">
        <v>63</v>
      </c>
      <c r="U367" s="83">
        <v>170</v>
      </c>
      <c r="V367" s="92">
        <v>58</v>
      </c>
      <c r="W367" s="83">
        <v>180</v>
      </c>
      <c r="X367" s="92">
        <v>60</v>
      </c>
      <c r="Y367" s="83">
        <v>170</v>
      </c>
      <c r="Z367" s="92">
        <v>59</v>
      </c>
      <c r="AA367" s="83">
        <v>170</v>
      </c>
      <c r="AB367" s="92">
        <v>61</v>
      </c>
      <c r="AC367" s="83">
        <v>175</v>
      </c>
      <c r="AD367" s="92"/>
      <c r="AE367" s="83"/>
      <c r="AF367" s="92">
        <v>59</v>
      </c>
      <c r="AG367" s="83">
        <v>165</v>
      </c>
      <c r="AH367" s="92">
        <v>61</v>
      </c>
      <c r="AI367" s="83">
        <v>160</v>
      </c>
      <c r="AJ367" s="26">
        <f>F367+H367+J367+L367+N367+P367+R367+T367+V367+X367+Z367+AB367+AD367+AF367+AH367</f>
        <v>536</v>
      </c>
      <c r="AK367" s="23">
        <f>+AJ367/E367</f>
        <v>59.555555555555557</v>
      </c>
      <c r="AL367" s="22">
        <f>IF(F367="",0,$G$9)+IF(H367="",0,$G$9)+IF(J367="",0,$G$9)+IF(L367="",0,$G$9)+IF(N367="",0,$G$9)+IF(P367="",0,$G$9)+IF(R367="",0,$G$9)+IF(T367="",0,$G$9)+IF(V367="",0,$G$9)+IF(X367="",0,$G$9)+IF(Z367="",0,$G$9)+IF(AB367="",0,$G$9)+IF(AD367="",0,$G$9)+IF(AF367="",0,$G$9)+IF(AH367="",0,$G$9)</f>
        <v>81</v>
      </c>
      <c r="AM367" s="23">
        <f>AJ367/AL367</f>
        <v>6.617283950617284</v>
      </c>
      <c r="AN367" s="53">
        <v>6</v>
      </c>
    </row>
    <row r="368" spans="1:40" ht="15" customHeight="1" x14ac:dyDescent="0.15">
      <c r="A368" s="222" t="s">
        <v>574</v>
      </c>
      <c r="B368" s="222" t="s">
        <v>575</v>
      </c>
      <c r="C368" s="50">
        <f>+G368+I368+K368+M368+O368+Q368+S368+U368+W368+Y368+AA368+AC368+AE368+AG368+AI368</f>
        <v>315</v>
      </c>
      <c r="D368" s="23">
        <f>+C368/E368</f>
        <v>157.5</v>
      </c>
      <c r="E368" s="51">
        <f>COUNTA(F368,H368,J368,L368,N368,P368,R368,T368,V368,X368,Z368,AB368,AD368,AF368,AH368)</f>
        <v>2</v>
      </c>
      <c r="F368" s="40"/>
      <c r="G368" s="25"/>
      <c r="H368" s="46"/>
      <c r="I368" s="25"/>
      <c r="J368" s="46"/>
      <c r="K368" s="25"/>
      <c r="L368" s="46"/>
      <c r="M368" s="25"/>
      <c r="N368" s="46"/>
      <c r="O368" s="25"/>
      <c r="P368" s="93"/>
      <c r="Q368" s="101"/>
      <c r="R368" s="92"/>
      <c r="S368" s="83"/>
      <c r="T368" s="92"/>
      <c r="U368" s="83"/>
      <c r="V368" s="92"/>
      <c r="W368" s="83"/>
      <c r="X368" s="92"/>
      <c r="Y368" s="83"/>
      <c r="Z368" s="92"/>
      <c r="AA368" s="83"/>
      <c r="AB368" s="92"/>
      <c r="AC368" s="83"/>
      <c r="AD368" s="92"/>
      <c r="AE368" s="83"/>
      <c r="AF368" s="92">
        <v>71</v>
      </c>
      <c r="AG368" s="83">
        <v>160</v>
      </c>
      <c r="AH368" s="92">
        <v>68</v>
      </c>
      <c r="AI368" s="83">
        <v>155</v>
      </c>
      <c r="AJ368" s="26">
        <f>F368+H368+J368+L368+N368+P368+R368+T368+V368+X368+Z368+AB368+AD368+AF368+AH368</f>
        <v>139</v>
      </c>
      <c r="AK368" s="23">
        <f>+AJ368/E368</f>
        <v>69.5</v>
      </c>
      <c r="AL368" s="22">
        <f>IF(F368="",0,$G$9)+IF(H368="",0,$G$9)+IF(J368="",0,$G$9)+IF(L368="",0,$G$9)+IF(N368="",0,$G$9)+IF(P368="",0,$G$9)+IF(R368="",0,$G$9)+IF(T368="",0,$G$9)+IF(V368="",0,$G$9)+IF(X368="",0,$G$9)+IF(Z368="",0,$G$9)+IF(AB368="",0,$G$9)+IF(AD368="",0,$G$9)+IF(AF368="",0,$G$9)+IF(AH368="",0,$G$9)</f>
        <v>18</v>
      </c>
      <c r="AM368" s="23">
        <f>AJ368/AL368</f>
        <v>7.7222222222222223</v>
      </c>
      <c r="AN368" s="54">
        <v>7</v>
      </c>
    </row>
    <row r="369" spans="1:44" ht="15" customHeight="1" x14ac:dyDescent="0.15">
      <c r="A369" s="47"/>
      <c r="B369" s="47"/>
      <c r="F369" s="59"/>
      <c r="G369" s="61"/>
      <c r="I369" s="61"/>
      <c r="K369" s="61"/>
      <c r="M369" s="61"/>
      <c r="O369" s="61"/>
      <c r="Q369" s="61"/>
      <c r="S369" s="61"/>
      <c r="U369" s="61"/>
      <c r="W369" s="61"/>
      <c r="Y369" s="61"/>
      <c r="AA369" s="61"/>
      <c r="AC369" s="61"/>
      <c r="AE369" s="61"/>
      <c r="AG369" s="61"/>
      <c r="AI369" s="61"/>
      <c r="AJ369" s="57"/>
      <c r="AK369" s="56"/>
      <c r="AL369" s="57"/>
      <c r="AM369" s="56"/>
      <c r="AN369" s="58"/>
    </row>
    <row r="370" spans="1:44" ht="15" customHeight="1" x14ac:dyDescent="0.15">
      <c r="A370" s="47"/>
      <c r="B370" s="47"/>
      <c r="F370" s="59"/>
      <c r="G370" s="61"/>
      <c r="I370" s="61"/>
      <c r="K370" s="61"/>
      <c r="M370" s="61"/>
      <c r="O370" s="61"/>
      <c r="Q370" s="61"/>
      <c r="S370" s="61"/>
      <c r="U370" s="61"/>
      <c r="W370" s="61"/>
      <c r="Y370" s="61"/>
      <c r="AA370" s="61"/>
      <c r="AC370" s="61"/>
      <c r="AE370" s="61"/>
      <c r="AG370" s="61"/>
      <c r="AI370" s="61"/>
      <c r="AJ370" s="57"/>
      <c r="AK370" s="56"/>
      <c r="AL370" s="57"/>
      <c r="AM370" s="56"/>
      <c r="AN370" s="58"/>
    </row>
    <row r="371" spans="1:44" s="33" customFormat="1" ht="19" customHeight="1" thickBot="1" x14ac:dyDescent="0.2">
      <c r="A371" s="47"/>
      <c r="B371" s="47"/>
      <c r="C371" s="55"/>
      <c r="D371" s="56"/>
      <c r="F371" s="59"/>
      <c r="G371" s="61"/>
      <c r="H371" s="89"/>
      <c r="I371" s="61"/>
      <c r="J371" s="89"/>
      <c r="K371" s="61"/>
      <c r="L371" s="89"/>
      <c r="M371" s="61"/>
      <c r="N371" s="89"/>
      <c r="O371" s="61"/>
      <c r="P371" s="89"/>
      <c r="Q371" s="61"/>
      <c r="R371" s="89"/>
      <c r="S371" s="61"/>
      <c r="T371" s="89"/>
      <c r="U371" s="61"/>
      <c r="V371" s="89"/>
      <c r="W371" s="61"/>
      <c r="X371" s="89"/>
      <c r="Y371" s="61"/>
      <c r="Z371" s="89"/>
      <c r="AA371" s="61"/>
      <c r="AB371" s="89"/>
      <c r="AC371" s="61"/>
      <c r="AD371" s="89"/>
      <c r="AE371" s="61"/>
      <c r="AF371" s="89"/>
      <c r="AG371" s="61"/>
      <c r="AH371" s="89"/>
      <c r="AI371" s="61"/>
      <c r="AJ371" s="57"/>
      <c r="AK371" s="56"/>
      <c r="AL371" s="57"/>
      <c r="AM371" s="56"/>
      <c r="AN371" s="58"/>
      <c r="AP371"/>
      <c r="AQ371"/>
      <c r="AR371"/>
    </row>
    <row r="372" spans="1:44" ht="15" customHeight="1" thickBot="1" x14ac:dyDescent="0.2">
      <c r="A372" s="277" t="s">
        <v>16</v>
      </c>
      <c r="B372" s="278"/>
      <c r="C372" s="268" t="s">
        <v>0</v>
      </c>
      <c r="D372" s="10" t="s">
        <v>6</v>
      </c>
      <c r="E372" s="115" t="s">
        <v>7</v>
      </c>
      <c r="F372" s="117">
        <v>44836</v>
      </c>
      <c r="G372" s="116"/>
      <c r="H372" s="88" t="s">
        <v>199</v>
      </c>
      <c r="I372" s="118"/>
      <c r="J372" s="119" t="s">
        <v>237</v>
      </c>
      <c r="K372" s="120"/>
      <c r="L372" s="119" t="s">
        <v>263</v>
      </c>
      <c r="M372" s="120"/>
      <c r="N372" s="119" t="s">
        <v>302</v>
      </c>
      <c r="O372" s="120"/>
      <c r="P372" s="119" t="s">
        <v>328</v>
      </c>
      <c r="Q372" s="120"/>
      <c r="R372" s="121" t="s">
        <v>369</v>
      </c>
      <c r="S372" s="120"/>
      <c r="T372" s="184" t="s">
        <v>387</v>
      </c>
      <c r="U372" s="124"/>
      <c r="V372" s="206" t="s">
        <v>433</v>
      </c>
      <c r="W372" s="196"/>
      <c r="X372" s="206" t="s">
        <v>468</v>
      </c>
      <c r="Y372" s="116"/>
      <c r="Z372" s="206" t="s">
        <v>494</v>
      </c>
      <c r="AA372" s="116"/>
      <c r="AB372" s="206" t="s">
        <v>514</v>
      </c>
      <c r="AC372" s="116"/>
      <c r="AD372" s="206" t="s">
        <v>523</v>
      </c>
      <c r="AE372" s="116"/>
      <c r="AF372" s="119" t="s">
        <v>548</v>
      </c>
      <c r="AG372" s="116"/>
      <c r="AH372" s="119" t="s">
        <v>548</v>
      </c>
      <c r="AI372" s="116"/>
      <c r="AJ372" s="270" t="s">
        <v>11</v>
      </c>
      <c r="AK372" s="272" t="s">
        <v>12</v>
      </c>
      <c r="AL372" s="11" t="s">
        <v>13</v>
      </c>
      <c r="AM372" s="274" t="s">
        <v>14</v>
      </c>
      <c r="AN372" s="77" t="s">
        <v>15</v>
      </c>
    </row>
    <row r="373" spans="1:44" s="33" customFormat="1" ht="29" customHeight="1" thickBot="1" x14ac:dyDescent="0.2">
      <c r="A373" s="12" t="s">
        <v>92</v>
      </c>
      <c r="B373" s="13" t="s">
        <v>93</v>
      </c>
      <c r="C373" s="269"/>
      <c r="D373" s="14" t="s">
        <v>0</v>
      </c>
      <c r="E373" s="15" t="s">
        <v>8</v>
      </c>
      <c r="F373" s="16" t="s">
        <v>174</v>
      </c>
      <c r="G373" s="17">
        <v>9</v>
      </c>
      <c r="H373" s="87" t="s">
        <v>200</v>
      </c>
      <c r="I373" s="17">
        <v>9</v>
      </c>
      <c r="J373" s="87" t="s">
        <v>236</v>
      </c>
      <c r="K373" s="17">
        <v>9</v>
      </c>
      <c r="L373" s="87" t="s">
        <v>264</v>
      </c>
      <c r="M373" s="17">
        <v>9</v>
      </c>
      <c r="N373" s="87" t="s">
        <v>303</v>
      </c>
      <c r="O373" s="17">
        <v>9</v>
      </c>
      <c r="P373" s="87" t="s">
        <v>329</v>
      </c>
      <c r="Q373" s="17">
        <v>9</v>
      </c>
      <c r="R373" s="111" t="s">
        <v>174</v>
      </c>
      <c r="S373" s="17">
        <v>9</v>
      </c>
      <c r="T373" s="123" t="s">
        <v>388</v>
      </c>
      <c r="U373" s="17">
        <v>9</v>
      </c>
      <c r="V373" s="123" t="s">
        <v>434</v>
      </c>
      <c r="W373" s="17">
        <v>9</v>
      </c>
      <c r="X373" s="216" t="s">
        <v>467</v>
      </c>
      <c r="Y373" s="215">
        <v>9</v>
      </c>
      <c r="Z373" s="216" t="s">
        <v>264</v>
      </c>
      <c r="AA373" s="215">
        <v>9</v>
      </c>
      <c r="AB373" s="216" t="s">
        <v>515</v>
      </c>
      <c r="AC373" s="215">
        <v>9</v>
      </c>
      <c r="AD373" s="216" t="s">
        <v>522</v>
      </c>
      <c r="AE373" s="215">
        <v>9</v>
      </c>
      <c r="AF373" s="216" t="s">
        <v>547</v>
      </c>
      <c r="AG373" s="215">
        <v>9</v>
      </c>
      <c r="AH373" s="216" t="s">
        <v>576</v>
      </c>
      <c r="AI373" s="215">
        <v>9</v>
      </c>
      <c r="AJ373" s="276"/>
      <c r="AK373" s="273"/>
      <c r="AL373" s="18"/>
      <c r="AM373" s="275"/>
      <c r="AN373" s="19"/>
      <c r="AP373"/>
      <c r="AQ373"/>
      <c r="AR373"/>
    </row>
    <row r="374" spans="1:44" s="33" customFormat="1" ht="14" customHeight="1" x14ac:dyDescent="0.15">
      <c r="A374" s="221" t="s">
        <v>524</v>
      </c>
      <c r="B374" s="221" t="s">
        <v>525</v>
      </c>
      <c r="C374" s="50">
        <f>+G374+I374+K374+M374+O374+Q374+S374+U374+W374+Y374+AA374+AC374+AE374+AG374+AI374</f>
        <v>200</v>
      </c>
      <c r="D374" s="23">
        <f t="shared" ref="D374:D381" si="15">+C374/E374</f>
        <v>200</v>
      </c>
      <c r="E374" s="51">
        <f>COUNTA(F374,H374,J374,L374,N374,P374,R374,T374,V374,X374,Z374,AB374,AD374,AF374,AH374)</f>
        <v>1</v>
      </c>
      <c r="F374" s="50"/>
      <c r="G374" s="27"/>
      <c r="H374" s="91"/>
      <c r="I374" s="82"/>
      <c r="J374" s="91"/>
      <c r="K374" s="82"/>
      <c r="L374" s="91"/>
      <c r="M374" s="82"/>
      <c r="N374" s="91"/>
      <c r="O374" s="82"/>
      <c r="P374" s="91"/>
      <c r="Q374" s="82"/>
      <c r="R374" s="91"/>
      <c r="S374" s="82"/>
      <c r="T374" s="91"/>
      <c r="U374" s="82"/>
      <c r="V374" s="91"/>
      <c r="W374" s="82"/>
      <c r="X374" s="91"/>
      <c r="Y374" s="82"/>
      <c r="Z374" s="91"/>
      <c r="AA374" s="82"/>
      <c r="AB374" s="91"/>
      <c r="AC374" s="82"/>
      <c r="AD374" s="91">
        <v>42</v>
      </c>
      <c r="AE374" s="82">
        <v>200</v>
      </c>
      <c r="AF374" s="91"/>
      <c r="AG374" s="82"/>
      <c r="AH374" s="91"/>
      <c r="AI374" s="82"/>
      <c r="AJ374" s="26">
        <f>F374+H374+J374+L374+N374+P374+R374+T374+V374+X374+Z374+AB374+AD374+AF374+AH374</f>
        <v>42</v>
      </c>
      <c r="AK374" s="23">
        <f t="shared" ref="AK374:AK381" si="16">+AJ374/E374</f>
        <v>42</v>
      </c>
      <c r="AL374" s="22">
        <f>IF(F374="",0,$G$9)+IF(H374="",0,$G$9)+IF(J374="",0,$G$9)+IF(L374="",0,$G$9)+IF(N374="",0,$G$9)+IF(P374="",0,$G$9)+IF(R374="",0,$G$9)+IF(T374="",0,$G$9)+IF(V374="",0,$G$9)+IF(X374="",0,$G$9)+IF(Z374="",0,$G$9)+IF(AB374="",0,$G$9)+IF(AD374="",0,$G$9)+IF(AF374="",0,$G$9)+IF(AH374="",0,$G$9)</f>
        <v>9</v>
      </c>
      <c r="AM374" s="23">
        <f t="shared" ref="AM374:AM381" si="17">AJ374/AL374</f>
        <v>4.666666666666667</v>
      </c>
      <c r="AN374" s="54">
        <v>1</v>
      </c>
      <c r="AP374"/>
      <c r="AQ374"/>
      <c r="AR374"/>
    </row>
    <row r="375" spans="1:44" s="33" customFormat="1" ht="14" customHeight="1" x14ac:dyDescent="0.15">
      <c r="A375" s="3" t="s">
        <v>240</v>
      </c>
      <c r="B375" s="3" t="s">
        <v>241</v>
      </c>
      <c r="C375" s="50">
        <f t="shared" ref="C375:C381" si="18">+G375+I375+K375+M375+O375+Q375+S375+U375+W375+Y375+AA375+AC375+AE375+AG375+AI375</f>
        <v>1900</v>
      </c>
      <c r="D375" s="23">
        <f t="shared" si="15"/>
        <v>190</v>
      </c>
      <c r="E375" s="51">
        <f t="shared" ref="E375:E381" si="19">COUNTA(F375,H375,J375,L375,N375,P375,R375,T375,V375,X375,Z375,AB375,AD375,AF375,AH375)</f>
        <v>10</v>
      </c>
      <c r="F375" s="32"/>
      <c r="G375" s="28"/>
      <c r="H375" s="91"/>
      <c r="I375" s="82"/>
      <c r="J375" s="91">
        <v>46</v>
      </c>
      <c r="K375" s="82">
        <v>170</v>
      </c>
      <c r="L375" s="91">
        <v>40</v>
      </c>
      <c r="M375" s="82">
        <v>200</v>
      </c>
      <c r="N375" s="91">
        <v>42</v>
      </c>
      <c r="O375" s="82">
        <v>200</v>
      </c>
      <c r="P375" s="91">
        <v>48</v>
      </c>
      <c r="Q375" s="82">
        <v>200</v>
      </c>
      <c r="R375" s="91">
        <v>43</v>
      </c>
      <c r="S375" s="82">
        <v>200</v>
      </c>
      <c r="T375" s="91"/>
      <c r="U375" s="82"/>
      <c r="V375" s="91">
        <v>46</v>
      </c>
      <c r="W375" s="82">
        <v>170</v>
      </c>
      <c r="X375" s="91">
        <v>41</v>
      </c>
      <c r="Y375" s="82">
        <v>200</v>
      </c>
      <c r="Z375" s="91">
        <v>43</v>
      </c>
      <c r="AA375" s="82">
        <v>180</v>
      </c>
      <c r="AB375" s="91"/>
      <c r="AC375" s="82"/>
      <c r="AD375" s="91">
        <v>47</v>
      </c>
      <c r="AE375" s="82">
        <v>180</v>
      </c>
      <c r="AF375" s="91"/>
      <c r="AG375" s="82"/>
      <c r="AH375" s="91">
        <v>43</v>
      </c>
      <c r="AI375" s="82">
        <v>200</v>
      </c>
      <c r="AJ375" s="26">
        <f t="shared" ref="AJ375:AJ381" si="20">F375+H375+J375+L375+N375+P375+R375+T375+V375+X375+Z375+AB375+AD375+AF375+AH375</f>
        <v>439</v>
      </c>
      <c r="AK375" s="23">
        <f t="shared" si="16"/>
        <v>43.9</v>
      </c>
      <c r="AL375" s="22">
        <f t="shared" ref="AL375:AL381" si="21">IF(F375="",0,$G$9)+IF(H375="",0,$G$9)+IF(J375="",0,$G$9)+IF(L375="",0,$G$9)+IF(N375="",0,$G$9)+IF(P375="",0,$G$9)+IF(R375="",0,$G$9)+IF(T375="",0,$G$9)+IF(V375="",0,$G$9)+IF(X375="",0,$G$9)+IF(Z375="",0,$G$9)+IF(AB375="",0,$G$9)+IF(AD375="",0,$G$9)+IF(AF375="",0,$G$9)+IF(AH375="",0,$G$9)</f>
        <v>90</v>
      </c>
      <c r="AM375" s="23">
        <f t="shared" si="17"/>
        <v>4.8777777777777782</v>
      </c>
      <c r="AN375" s="54">
        <v>2</v>
      </c>
      <c r="AP375"/>
      <c r="AQ375"/>
      <c r="AR375"/>
    </row>
    <row r="376" spans="1:44" s="33" customFormat="1" ht="14" customHeight="1" x14ac:dyDescent="0.15">
      <c r="A376" s="3" t="s">
        <v>88</v>
      </c>
      <c r="B376" s="3" t="s">
        <v>85</v>
      </c>
      <c r="C376" s="50">
        <f t="shared" si="18"/>
        <v>2435</v>
      </c>
      <c r="D376" s="23">
        <f t="shared" si="15"/>
        <v>187.30769230769232</v>
      </c>
      <c r="E376" s="51">
        <f t="shared" si="19"/>
        <v>13</v>
      </c>
      <c r="F376" s="40">
        <v>49</v>
      </c>
      <c r="G376" s="29">
        <v>200</v>
      </c>
      <c r="H376" s="91">
        <v>47</v>
      </c>
      <c r="I376" s="85">
        <v>200</v>
      </c>
      <c r="J376" s="91">
        <v>42</v>
      </c>
      <c r="K376" s="85">
        <v>200</v>
      </c>
      <c r="L376" s="91">
        <v>53</v>
      </c>
      <c r="M376" s="85">
        <v>170</v>
      </c>
      <c r="N376" s="91">
        <v>46</v>
      </c>
      <c r="O376" s="85">
        <v>175</v>
      </c>
      <c r="P376" s="91">
        <v>49</v>
      </c>
      <c r="Q376" s="85">
        <v>180</v>
      </c>
      <c r="R376" s="91"/>
      <c r="S376" s="85"/>
      <c r="T376" s="91"/>
      <c r="U376" s="85"/>
      <c r="V376" s="91">
        <v>44</v>
      </c>
      <c r="W376" s="85">
        <v>180</v>
      </c>
      <c r="X376" s="91">
        <v>43</v>
      </c>
      <c r="Y376" s="85">
        <v>180</v>
      </c>
      <c r="Z376" s="91">
        <v>42</v>
      </c>
      <c r="AA376" s="85">
        <v>200</v>
      </c>
      <c r="AB376" s="91">
        <v>50</v>
      </c>
      <c r="AC376" s="85">
        <v>200</v>
      </c>
      <c r="AD376" s="91">
        <v>48</v>
      </c>
      <c r="AE376" s="85">
        <v>170</v>
      </c>
      <c r="AF376" s="91">
        <v>42</v>
      </c>
      <c r="AG376" s="85">
        <v>200</v>
      </c>
      <c r="AH376" s="91">
        <v>44</v>
      </c>
      <c r="AI376" s="85">
        <v>180</v>
      </c>
      <c r="AJ376" s="26">
        <f t="shared" si="20"/>
        <v>599</v>
      </c>
      <c r="AK376" s="23">
        <f t="shared" si="16"/>
        <v>46.07692307692308</v>
      </c>
      <c r="AL376" s="22">
        <f t="shared" si="21"/>
        <v>117</v>
      </c>
      <c r="AM376" s="23">
        <f t="shared" si="17"/>
        <v>5.1196581196581192</v>
      </c>
      <c r="AN376" s="54">
        <v>3</v>
      </c>
      <c r="AP376"/>
      <c r="AQ376"/>
      <c r="AR376"/>
    </row>
    <row r="377" spans="1:44" s="33" customFormat="1" ht="14" customHeight="1" x14ac:dyDescent="0.15">
      <c r="A377" s="3" t="s">
        <v>50</v>
      </c>
      <c r="B377" s="3" t="s">
        <v>51</v>
      </c>
      <c r="C377" s="50">
        <f t="shared" si="18"/>
        <v>1990</v>
      </c>
      <c r="D377" s="23">
        <f t="shared" si="15"/>
        <v>180.90909090909091</v>
      </c>
      <c r="E377" s="51">
        <f t="shared" si="19"/>
        <v>11</v>
      </c>
      <c r="F377" s="81">
        <v>54</v>
      </c>
      <c r="G377" s="31">
        <v>180</v>
      </c>
      <c r="H377" s="92">
        <v>48</v>
      </c>
      <c r="I377" s="86">
        <v>180</v>
      </c>
      <c r="J377" s="92">
        <v>43</v>
      </c>
      <c r="K377" s="86">
        <v>180</v>
      </c>
      <c r="L377" s="92">
        <v>49</v>
      </c>
      <c r="M377" s="86">
        <v>180</v>
      </c>
      <c r="N377" s="92">
        <v>46</v>
      </c>
      <c r="O377" s="86">
        <v>175</v>
      </c>
      <c r="P377" s="92"/>
      <c r="Q377" s="86"/>
      <c r="R377" s="92">
        <v>54</v>
      </c>
      <c r="S377" s="86">
        <v>180</v>
      </c>
      <c r="T377" s="92">
        <v>39</v>
      </c>
      <c r="U377" s="86">
        <v>200</v>
      </c>
      <c r="V377" s="92">
        <v>41</v>
      </c>
      <c r="W377" s="86">
        <v>200</v>
      </c>
      <c r="X377" s="92">
        <v>56</v>
      </c>
      <c r="Y377" s="86">
        <v>170</v>
      </c>
      <c r="Z377" s="92"/>
      <c r="AA377" s="86"/>
      <c r="AB377" s="92"/>
      <c r="AC377" s="86"/>
      <c r="AD377" s="92">
        <v>53</v>
      </c>
      <c r="AE377" s="86">
        <v>165</v>
      </c>
      <c r="AF377" s="92">
        <v>49</v>
      </c>
      <c r="AG377" s="86">
        <v>180</v>
      </c>
      <c r="AH377" s="92"/>
      <c r="AI377" s="86"/>
      <c r="AJ377" s="26">
        <f t="shared" si="20"/>
        <v>532</v>
      </c>
      <c r="AK377" s="23">
        <f t="shared" si="16"/>
        <v>48.363636363636367</v>
      </c>
      <c r="AL377" s="22">
        <f t="shared" si="21"/>
        <v>99</v>
      </c>
      <c r="AM377" s="23">
        <f t="shared" si="17"/>
        <v>5.3737373737373737</v>
      </c>
      <c r="AN377" s="54">
        <v>4</v>
      </c>
      <c r="AP377"/>
      <c r="AQ377"/>
      <c r="AR377"/>
    </row>
    <row r="378" spans="1:44" s="33" customFormat="1" ht="15" customHeight="1" x14ac:dyDescent="0.15">
      <c r="A378" s="6" t="s">
        <v>158</v>
      </c>
      <c r="B378" s="6" t="s">
        <v>183</v>
      </c>
      <c r="C378" s="50">
        <f t="shared" si="18"/>
        <v>1020</v>
      </c>
      <c r="D378" s="23">
        <f t="shared" si="15"/>
        <v>170</v>
      </c>
      <c r="E378" s="51">
        <f t="shared" si="19"/>
        <v>6</v>
      </c>
      <c r="F378" s="32">
        <v>65</v>
      </c>
      <c r="G378" s="28">
        <v>165</v>
      </c>
      <c r="H378" s="35"/>
      <c r="I378" s="28"/>
      <c r="J378" s="35"/>
      <c r="K378" s="28"/>
      <c r="L378" s="91"/>
      <c r="M378" s="82"/>
      <c r="N378" s="91"/>
      <c r="O378" s="82"/>
      <c r="P378" s="91"/>
      <c r="Q378" s="82"/>
      <c r="R378" s="91"/>
      <c r="S378" s="82"/>
      <c r="T378" s="91">
        <v>56</v>
      </c>
      <c r="U378" s="82">
        <v>170</v>
      </c>
      <c r="V378" s="91"/>
      <c r="W378" s="82"/>
      <c r="X378" s="91">
        <v>58</v>
      </c>
      <c r="Y378" s="82">
        <v>165</v>
      </c>
      <c r="Z378" s="91">
        <v>52</v>
      </c>
      <c r="AA378" s="82">
        <v>170</v>
      </c>
      <c r="AB378" s="91">
        <v>53</v>
      </c>
      <c r="AC378" s="82">
        <v>180</v>
      </c>
      <c r="AD378" s="91"/>
      <c r="AE378" s="82"/>
      <c r="AF378" s="91">
        <v>60</v>
      </c>
      <c r="AG378" s="82">
        <v>170</v>
      </c>
      <c r="AH378" s="91"/>
      <c r="AI378" s="82"/>
      <c r="AJ378" s="26">
        <f t="shared" si="20"/>
        <v>344</v>
      </c>
      <c r="AK378" s="23">
        <f t="shared" si="16"/>
        <v>57.333333333333336</v>
      </c>
      <c r="AL378" s="22">
        <f t="shared" si="21"/>
        <v>54</v>
      </c>
      <c r="AM378" s="23">
        <f t="shared" si="17"/>
        <v>6.3703703703703702</v>
      </c>
      <c r="AN378" s="54">
        <v>5</v>
      </c>
      <c r="AP378"/>
      <c r="AQ378"/>
      <c r="AR378"/>
    </row>
    <row r="379" spans="1:44" ht="15" customHeight="1" x14ac:dyDescent="0.15">
      <c r="A379" s="3" t="s">
        <v>151</v>
      </c>
      <c r="B379" s="3" t="s">
        <v>152</v>
      </c>
      <c r="C379" s="50">
        <f t="shared" si="18"/>
        <v>1000</v>
      </c>
      <c r="D379" s="23">
        <f t="shared" si="15"/>
        <v>166.66666666666666</v>
      </c>
      <c r="E379" s="51">
        <f t="shared" si="19"/>
        <v>6</v>
      </c>
      <c r="F379" s="40">
        <v>59</v>
      </c>
      <c r="G379" s="25">
        <v>170</v>
      </c>
      <c r="H379" s="46"/>
      <c r="I379" s="25"/>
      <c r="J379" s="46"/>
      <c r="K379" s="25"/>
      <c r="L379" s="46"/>
      <c r="M379" s="25"/>
      <c r="N379" s="46">
        <v>62</v>
      </c>
      <c r="O379" s="25">
        <v>165</v>
      </c>
      <c r="P379" s="46"/>
      <c r="Q379" s="25"/>
      <c r="R379" s="92"/>
      <c r="S379" s="83"/>
      <c r="T379" s="92">
        <v>52</v>
      </c>
      <c r="U379" s="83">
        <v>180</v>
      </c>
      <c r="V379" s="92">
        <v>57</v>
      </c>
      <c r="W379" s="83">
        <v>165</v>
      </c>
      <c r="X379" s="92">
        <v>64</v>
      </c>
      <c r="Y379" s="83">
        <v>160</v>
      </c>
      <c r="Z379" s="92"/>
      <c r="AA379" s="83"/>
      <c r="AB379" s="92"/>
      <c r="AC379" s="83"/>
      <c r="AD379" s="92">
        <v>58</v>
      </c>
      <c r="AE379" s="83">
        <v>160</v>
      </c>
      <c r="AF379" s="92"/>
      <c r="AG379" s="83"/>
      <c r="AH379" s="92"/>
      <c r="AI379" s="83"/>
      <c r="AJ379" s="26">
        <f t="shared" si="20"/>
        <v>352</v>
      </c>
      <c r="AK379" s="23">
        <f t="shared" si="16"/>
        <v>58.666666666666664</v>
      </c>
      <c r="AL379" s="22">
        <f t="shared" si="21"/>
        <v>54</v>
      </c>
      <c r="AM379" s="23">
        <f t="shared" si="17"/>
        <v>6.5185185185185182</v>
      </c>
      <c r="AN379" s="54">
        <v>6</v>
      </c>
    </row>
    <row r="380" spans="1:44" ht="15" customHeight="1" x14ac:dyDescent="0.15">
      <c r="A380" s="6" t="s">
        <v>367</v>
      </c>
      <c r="B380" s="6" t="s">
        <v>368</v>
      </c>
      <c r="C380" s="50">
        <f t="shared" si="18"/>
        <v>170</v>
      </c>
      <c r="D380" s="23">
        <f t="shared" si="15"/>
        <v>170</v>
      </c>
      <c r="E380" s="51">
        <f t="shared" si="19"/>
        <v>1</v>
      </c>
      <c r="F380" s="32"/>
      <c r="G380" s="28"/>
      <c r="H380" s="35"/>
      <c r="I380" s="28"/>
      <c r="J380" s="35"/>
      <c r="K380" s="28"/>
      <c r="L380" s="35"/>
      <c r="M380" s="28"/>
      <c r="N380" s="35"/>
      <c r="O380" s="28"/>
      <c r="P380" s="35">
        <v>60</v>
      </c>
      <c r="Q380" s="28">
        <v>170</v>
      </c>
      <c r="R380" s="91"/>
      <c r="S380" s="82"/>
      <c r="T380" s="91"/>
      <c r="U380" s="82"/>
      <c r="V380" s="91"/>
      <c r="W380" s="82"/>
      <c r="X380" s="91"/>
      <c r="Y380" s="82"/>
      <c r="Z380" s="91"/>
      <c r="AA380" s="82"/>
      <c r="AB380" s="91"/>
      <c r="AC380" s="82"/>
      <c r="AD380" s="91"/>
      <c r="AE380" s="82"/>
      <c r="AF380" s="91"/>
      <c r="AG380" s="82"/>
      <c r="AH380" s="91"/>
      <c r="AI380" s="82"/>
      <c r="AJ380" s="26">
        <f t="shared" si="20"/>
        <v>60</v>
      </c>
      <c r="AK380" s="23">
        <f t="shared" si="16"/>
        <v>60</v>
      </c>
      <c r="AL380" s="22">
        <f t="shared" si="21"/>
        <v>9</v>
      </c>
      <c r="AM380" s="23">
        <f t="shared" si="17"/>
        <v>6.666666666666667</v>
      </c>
      <c r="AN380" s="54">
        <v>7</v>
      </c>
    </row>
    <row r="381" spans="1:44" ht="15" customHeight="1" x14ac:dyDescent="0.15">
      <c r="A381" s="6" t="s">
        <v>469</v>
      </c>
      <c r="B381" s="6" t="s">
        <v>470</v>
      </c>
      <c r="C381" s="50">
        <f t="shared" si="18"/>
        <v>155</v>
      </c>
      <c r="D381" s="23">
        <f t="shared" si="15"/>
        <v>155</v>
      </c>
      <c r="E381" s="51">
        <f t="shared" si="19"/>
        <v>1</v>
      </c>
      <c r="F381" s="32"/>
      <c r="G381" s="28"/>
      <c r="H381" s="35"/>
      <c r="I381" s="28"/>
      <c r="J381" s="35"/>
      <c r="K381" s="28"/>
      <c r="L381" s="35"/>
      <c r="M381" s="28"/>
      <c r="N381" s="35"/>
      <c r="O381" s="28"/>
      <c r="P381" s="35"/>
      <c r="Q381" s="28"/>
      <c r="R381" s="35"/>
      <c r="S381" s="28"/>
      <c r="T381" s="35"/>
      <c r="U381" s="28"/>
      <c r="V381" s="35"/>
      <c r="W381" s="28"/>
      <c r="X381" s="35">
        <v>72</v>
      </c>
      <c r="Y381" s="28">
        <v>155</v>
      </c>
      <c r="Z381" s="91"/>
      <c r="AA381" s="82"/>
      <c r="AB381" s="91"/>
      <c r="AC381" s="82"/>
      <c r="AD381" s="91"/>
      <c r="AE381" s="82"/>
      <c r="AF381" s="91"/>
      <c r="AG381" s="82"/>
      <c r="AH381" s="91"/>
      <c r="AI381" s="82"/>
      <c r="AJ381" s="26">
        <f t="shared" si="20"/>
        <v>72</v>
      </c>
      <c r="AK381" s="23">
        <f t="shared" si="16"/>
        <v>72</v>
      </c>
      <c r="AL381" s="22">
        <f t="shared" si="21"/>
        <v>9</v>
      </c>
      <c r="AM381" s="23">
        <f t="shared" si="17"/>
        <v>8</v>
      </c>
      <c r="AN381" s="54">
        <v>8</v>
      </c>
    </row>
    <row r="382" spans="1:44" ht="15" customHeight="1" x14ac:dyDescent="0.15">
      <c r="A382" s="47"/>
      <c r="B382" s="47"/>
      <c r="F382" s="59"/>
      <c r="G382" s="61"/>
      <c r="I382" s="61"/>
      <c r="K382" s="61"/>
      <c r="M382" s="61"/>
      <c r="O382" s="61"/>
      <c r="Q382" s="61"/>
      <c r="S382" s="61"/>
      <c r="U382" s="61"/>
      <c r="W382" s="61"/>
      <c r="Y382" s="61"/>
      <c r="AA382" s="61"/>
      <c r="AC382" s="61"/>
      <c r="AE382" s="61"/>
      <c r="AG382" s="61"/>
      <c r="AI382" s="61"/>
      <c r="AJ382" s="57"/>
      <c r="AK382" s="56"/>
      <c r="AL382" s="57"/>
      <c r="AM382" s="56"/>
      <c r="AN382" s="58"/>
    </row>
    <row r="383" spans="1:44" ht="15" customHeight="1" x14ac:dyDescent="0.15">
      <c r="A383" s="47"/>
      <c r="B383" s="47"/>
      <c r="F383" s="59"/>
      <c r="G383" s="61"/>
      <c r="I383" s="61"/>
      <c r="K383" s="61"/>
      <c r="M383" s="61"/>
      <c r="O383" s="61"/>
      <c r="Q383" s="61"/>
      <c r="S383" s="61"/>
      <c r="U383" s="61"/>
      <c r="W383" s="61"/>
      <c r="Y383" s="61"/>
      <c r="AA383" s="61"/>
      <c r="AC383" s="61"/>
      <c r="AE383" s="61"/>
      <c r="AG383" s="61"/>
      <c r="AI383" s="61"/>
      <c r="AJ383" s="57"/>
      <c r="AK383" s="56"/>
      <c r="AL383" s="57"/>
      <c r="AM383" s="56"/>
      <c r="AN383" s="58"/>
    </row>
    <row r="384" spans="1:44" s="33" customFormat="1" ht="18" customHeight="1" thickBot="1" x14ac:dyDescent="0.2">
      <c r="A384" s="47"/>
      <c r="B384" s="47"/>
      <c r="C384" s="55"/>
      <c r="D384" s="56"/>
      <c r="F384" s="59"/>
      <c r="G384" s="61"/>
      <c r="H384" s="89"/>
      <c r="I384" s="61"/>
      <c r="J384" s="89"/>
      <c r="K384" s="61"/>
      <c r="L384" s="89"/>
      <c r="M384" s="61"/>
      <c r="N384" s="89"/>
      <c r="O384" s="61"/>
      <c r="P384" s="89"/>
      <c r="Q384" s="61"/>
      <c r="R384" s="89"/>
      <c r="S384" s="61"/>
      <c r="T384" s="89"/>
      <c r="U384" s="61"/>
      <c r="V384" s="89"/>
      <c r="W384" s="61"/>
      <c r="X384" s="89"/>
      <c r="Y384" s="61"/>
      <c r="Z384" s="89"/>
      <c r="AA384" s="61"/>
      <c r="AB384" s="89"/>
      <c r="AC384" s="61"/>
      <c r="AD384" s="89"/>
      <c r="AE384" s="61"/>
      <c r="AF384" s="89"/>
      <c r="AG384" s="61"/>
      <c r="AH384" s="89"/>
      <c r="AI384" s="61"/>
      <c r="AJ384" s="57"/>
      <c r="AK384" s="56"/>
      <c r="AL384" s="57"/>
      <c r="AM384" s="56"/>
      <c r="AN384" s="58"/>
      <c r="AP384"/>
      <c r="AQ384"/>
      <c r="AR384"/>
    </row>
    <row r="385" spans="1:44" s="33" customFormat="1" ht="20" customHeight="1" thickBot="1" x14ac:dyDescent="0.2">
      <c r="A385" s="8" t="s">
        <v>2</v>
      </c>
      <c r="B385" s="9"/>
      <c r="C385" s="279" t="s">
        <v>0</v>
      </c>
      <c r="D385" s="10" t="s">
        <v>6</v>
      </c>
      <c r="E385" s="122" t="s">
        <v>7</v>
      </c>
      <c r="F385" s="117">
        <v>44836</v>
      </c>
      <c r="G385" s="116"/>
      <c r="H385" s="88" t="s">
        <v>199</v>
      </c>
      <c r="I385" s="118"/>
      <c r="J385" s="119" t="s">
        <v>237</v>
      </c>
      <c r="K385" s="120"/>
      <c r="L385" s="119" t="s">
        <v>263</v>
      </c>
      <c r="M385" s="120"/>
      <c r="N385" s="119" t="s">
        <v>302</v>
      </c>
      <c r="O385" s="120"/>
      <c r="P385" s="119" t="s">
        <v>328</v>
      </c>
      <c r="Q385" s="120"/>
      <c r="R385" s="121" t="s">
        <v>369</v>
      </c>
      <c r="S385" s="120"/>
      <c r="T385" s="184" t="s">
        <v>387</v>
      </c>
      <c r="U385" s="124"/>
      <c r="V385" s="206" t="s">
        <v>433</v>
      </c>
      <c r="W385" s="196"/>
      <c r="X385" s="206" t="s">
        <v>468</v>
      </c>
      <c r="Y385" s="116"/>
      <c r="Z385" s="206" t="s">
        <v>494</v>
      </c>
      <c r="AA385" s="116"/>
      <c r="AB385" s="206" t="s">
        <v>514</v>
      </c>
      <c r="AC385" s="116"/>
      <c r="AD385" s="206" t="s">
        <v>523</v>
      </c>
      <c r="AE385" s="116"/>
      <c r="AF385" s="119" t="s">
        <v>548</v>
      </c>
      <c r="AG385" s="116"/>
      <c r="AH385" s="119" t="s">
        <v>548</v>
      </c>
      <c r="AI385" s="116"/>
      <c r="AJ385" s="270" t="s">
        <v>11</v>
      </c>
      <c r="AK385" s="272" t="s">
        <v>12</v>
      </c>
      <c r="AL385" s="11" t="s">
        <v>13</v>
      </c>
      <c r="AM385" s="274" t="s">
        <v>14</v>
      </c>
      <c r="AN385" s="77" t="s">
        <v>15</v>
      </c>
      <c r="AP385"/>
      <c r="AQ385"/>
      <c r="AR385"/>
    </row>
    <row r="386" spans="1:44" ht="26" customHeight="1" thickBot="1" x14ac:dyDescent="0.2">
      <c r="A386" s="44" t="s">
        <v>92</v>
      </c>
      <c r="B386" s="151" t="s">
        <v>93</v>
      </c>
      <c r="C386" s="280"/>
      <c r="D386" s="152" t="s">
        <v>0</v>
      </c>
      <c r="E386" s="153" t="s">
        <v>8</v>
      </c>
      <c r="F386" s="154" t="s">
        <v>174</v>
      </c>
      <c r="G386" s="155">
        <v>18</v>
      </c>
      <c r="H386" s="102" t="s">
        <v>200</v>
      </c>
      <c r="I386" s="155">
        <v>18</v>
      </c>
      <c r="J386" s="102" t="s">
        <v>236</v>
      </c>
      <c r="K386" s="155">
        <v>18</v>
      </c>
      <c r="L386" s="102" t="s">
        <v>264</v>
      </c>
      <c r="M386" s="155">
        <v>18</v>
      </c>
      <c r="N386" s="102" t="s">
        <v>303</v>
      </c>
      <c r="O386" s="155">
        <v>18</v>
      </c>
      <c r="P386" s="102" t="s">
        <v>329</v>
      </c>
      <c r="Q386" s="155">
        <v>18</v>
      </c>
      <c r="R386" s="156" t="s">
        <v>174</v>
      </c>
      <c r="S386" s="155">
        <v>18</v>
      </c>
      <c r="T386" s="157" t="s">
        <v>388</v>
      </c>
      <c r="U386" s="155">
        <v>18</v>
      </c>
      <c r="V386" s="123" t="s">
        <v>434</v>
      </c>
      <c r="W386" s="17">
        <v>18</v>
      </c>
      <c r="X386" s="216" t="s">
        <v>467</v>
      </c>
      <c r="Y386" s="215">
        <v>18</v>
      </c>
      <c r="Z386" s="216" t="s">
        <v>264</v>
      </c>
      <c r="AA386" s="215">
        <v>18</v>
      </c>
      <c r="AB386" s="216" t="s">
        <v>515</v>
      </c>
      <c r="AC386" s="215">
        <v>18</v>
      </c>
      <c r="AD386" s="216" t="s">
        <v>522</v>
      </c>
      <c r="AE386" s="215">
        <v>18</v>
      </c>
      <c r="AF386" s="216" t="s">
        <v>547</v>
      </c>
      <c r="AG386" s="215">
        <v>18</v>
      </c>
      <c r="AH386" s="216" t="s">
        <v>576</v>
      </c>
      <c r="AI386" s="215">
        <v>18</v>
      </c>
      <c r="AJ386" s="271"/>
      <c r="AK386" s="287"/>
      <c r="AL386" s="158"/>
      <c r="AM386" s="288"/>
      <c r="AN386" s="159"/>
    </row>
    <row r="387" spans="1:44" ht="14" customHeight="1" x14ac:dyDescent="0.15">
      <c r="A387" s="140" t="s">
        <v>44</v>
      </c>
      <c r="B387" s="140" t="s">
        <v>45</v>
      </c>
      <c r="C387" s="132">
        <f>+G387+I387+K387+M387+O387+Q387+S387+U387+W387+Y387+AA387+AC387+AE387+AG387+AI387</f>
        <v>1960</v>
      </c>
      <c r="D387" s="133">
        <f t="shared" ref="D387:D392" si="22">+C387/E387</f>
        <v>196</v>
      </c>
      <c r="E387" s="134">
        <f>COUNTA(F387,H387,J387,L387,N387,P387,R387,T387,V387,X387,Z387,AB387,AD387,AF387,AH387)</f>
        <v>10</v>
      </c>
      <c r="F387" s="132">
        <v>100</v>
      </c>
      <c r="G387" s="141">
        <v>180</v>
      </c>
      <c r="H387" s="135">
        <v>91</v>
      </c>
      <c r="I387" s="141">
        <v>180</v>
      </c>
      <c r="J387" s="135"/>
      <c r="K387" s="141"/>
      <c r="L387" s="135">
        <v>90</v>
      </c>
      <c r="M387" s="141">
        <v>200</v>
      </c>
      <c r="N387" s="135">
        <v>82</v>
      </c>
      <c r="O387" s="141">
        <v>200</v>
      </c>
      <c r="P387" s="135">
        <v>90</v>
      </c>
      <c r="Q387" s="141">
        <v>200</v>
      </c>
      <c r="R387" s="135"/>
      <c r="S387" s="141"/>
      <c r="T387" s="135">
        <v>92</v>
      </c>
      <c r="U387" s="141">
        <v>200</v>
      </c>
      <c r="V387" s="135">
        <v>88</v>
      </c>
      <c r="W387" s="141">
        <v>200</v>
      </c>
      <c r="X387" s="135"/>
      <c r="Y387" s="141"/>
      <c r="Z387" s="135">
        <v>88</v>
      </c>
      <c r="AA387" s="141">
        <v>200</v>
      </c>
      <c r="AB387" s="135">
        <v>88</v>
      </c>
      <c r="AC387" s="141">
        <v>200</v>
      </c>
      <c r="AD387" s="135"/>
      <c r="AE387" s="141"/>
      <c r="AF387" s="135">
        <v>89</v>
      </c>
      <c r="AG387" s="141">
        <v>200</v>
      </c>
      <c r="AH387" s="135"/>
      <c r="AI387" s="141"/>
      <c r="AJ387" s="149">
        <f>F387+H387+J387+L387+N387+P387+R387+T387+V387+X387+Z387+AB387+AD387+AF387+AH387</f>
        <v>898</v>
      </c>
      <c r="AK387" s="133">
        <f t="shared" ref="AK387:AK392" si="23">+AJ387/E387</f>
        <v>89.8</v>
      </c>
      <c r="AL387" s="149">
        <f>IF(F387="",0,$G$180)+IF(H387="",0,$G$180)+IF(J387="",0,$G$180)+IF(L387="",0,$G$180)+IF(N387="",0,$G$180)+IF(P387="",0,$G$180)+IF(R387="",0,$G$180)+IF(T387="",0,$G$180)+IF(V387="",0,$G$180)+IF(X387="",0,$G$180)+IF(Z387="",0,$G$180)+IF(AB387="",0,$G$180)+IF(AD387="",0,$G$180)+IF(AF387="",0,$G$180)+IF(AH387="",0,$G$180)</f>
        <v>180</v>
      </c>
      <c r="AM387" s="133">
        <f t="shared" ref="AM387:AM392" si="24">AJ387/AL387</f>
        <v>4.9888888888888889</v>
      </c>
      <c r="AN387" s="150">
        <v>1</v>
      </c>
    </row>
    <row r="388" spans="1:44" ht="14" customHeight="1" x14ac:dyDescent="0.15">
      <c r="A388" s="160" t="s">
        <v>47</v>
      </c>
      <c r="B388" s="160" t="s">
        <v>43</v>
      </c>
      <c r="C388" s="132">
        <f t="shared" ref="C388:C392" si="25">+G388+I388+K388+M388+O388+Q388+S388+U388+W388+Y388+AA388+AC388+AE388+AG388+AI388</f>
        <v>1670</v>
      </c>
      <c r="D388" s="133">
        <f t="shared" si="22"/>
        <v>185.55555555555554</v>
      </c>
      <c r="E388" s="134">
        <f t="shared" ref="E388:E392" si="26">COUNTA(F388,H388,J388,L388,N388,P388,R388,T388,V388,X388,Z388,AB388,AD388,AF388,AH388)</f>
        <v>9</v>
      </c>
      <c r="F388" s="132">
        <v>99</v>
      </c>
      <c r="G388" s="141">
        <v>200</v>
      </c>
      <c r="H388" s="135">
        <v>85</v>
      </c>
      <c r="I388" s="141">
        <v>200</v>
      </c>
      <c r="J388" s="135">
        <v>90</v>
      </c>
      <c r="K388" s="141">
        <v>200</v>
      </c>
      <c r="L388" s="135">
        <v>97</v>
      </c>
      <c r="M388" s="141">
        <v>180</v>
      </c>
      <c r="N388" s="135">
        <v>91</v>
      </c>
      <c r="O388" s="141">
        <v>180</v>
      </c>
      <c r="P388" s="135">
        <v>94</v>
      </c>
      <c r="Q388" s="141">
        <v>180</v>
      </c>
      <c r="R388" s="135"/>
      <c r="S388" s="141"/>
      <c r="T388" s="135"/>
      <c r="U388" s="141"/>
      <c r="V388" s="135">
        <v>91</v>
      </c>
      <c r="W388" s="141">
        <v>180</v>
      </c>
      <c r="X388" s="135"/>
      <c r="Y388" s="141"/>
      <c r="Z388" s="135">
        <v>102</v>
      </c>
      <c r="AA388" s="141">
        <v>170</v>
      </c>
      <c r="AB388" s="135"/>
      <c r="AC388" s="141"/>
      <c r="AD388" s="135"/>
      <c r="AE388" s="141"/>
      <c r="AF388" s="135">
        <v>91</v>
      </c>
      <c r="AG388" s="141">
        <v>180</v>
      </c>
      <c r="AH388" s="135"/>
      <c r="AI388" s="141"/>
      <c r="AJ388" s="149">
        <f t="shared" ref="AJ388:AJ392" si="27">F388+H388+J388+L388+N388+P388+R388+T388+V388+X388+Z388+AB388+AD388+AF388+AH388</f>
        <v>840</v>
      </c>
      <c r="AK388" s="133">
        <f t="shared" si="23"/>
        <v>93.333333333333329</v>
      </c>
      <c r="AL388" s="149">
        <f t="shared" ref="AL388:AL392" si="28">IF(F388="",0,$G$180)+IF(H388="",0,$G$180)+IF(J388="",0,$G$180)+IF(L388="",0,$G$180)+IF(N388="",0,$G$180)+IF(P388="",0,$G$180)+IF(R388="",0,$G$180)+IF(T388="",0,$G$180)+IF(V388="",0,$G$180)+IF(X388="",0,$G$180)+IF(Z388="",0,$G$180)+IF(AB388="",0,$G$180)+IF(AD388="",0,$G$180)+IF(AF388="",0,$G$180)+IF(AH388="",0,$G$180)</f>
        <v>162</v>
      </c>
      <c r="AM388" s="133">
        <f t="shared" si="24"/>
        <v>5.1851851851851851</v>
      </c>
      <c r="AN388" s="150">
        <v>2</v>
      </c>
    </row>
    <row r="389" spans="1:44" ht="15" customHeight="1" x14ac:dyDescent="0.15">
      <c r="A389" s="125" t="s">
        <v>394</v>
      </c>
      <c r="B389" s="125" t="s">
        <v>395</v>
      </c>
      <c r="C389" s="132">
        <f t="shared" si="25"/>
        <v>705</v>
      </c>
      <c r="D389" s="133">
        <f t="shared" si="22"/>
        <v>176.25</v>
      </c>
      <c r="E389" s="134">
        <f t="shared" si="26"/>
        <v>4</v>
      </c>
      <c r="F389" s="161"/>
      <c r="G389" s="136"/>
      <c r="H389" s="135"/>
      <c r="I389" s="136"/>
      <c r="J389" s="135"/>
      <c r="K389" s="136"/>
      <c r="L389" s="135"/>
      <c r="M389" s="136"/>
      <c r="N389" s="135"/>
      <c r="O389" s="136"/>
      <c r="P389" s="135"/>
      <c r="Q389" s="136"/>
      <c r="R389" s="135"/>
      <c r="S389" s="136"/>
      <c r="T389" s="135">
        <v>96</v>
      </c>
      <c r="U389" s="136">
        <v>180</v>
      </c>
      <c r="V389" s="135"/>
      <c r="W389" s="136"/>
      <c r="X389" s="135">
        <v>103</v>
      </c>
      <c r="Y389" s="136">
        <v>180</v>
      </c>
      <c r="Z389" s="135">
        <v>98</v>
      </c>
      <c r="AA389" s="136">
        <v>180</v>
      </c>
      <c r="AB389" s="135"/>
      <c r="AC389" s="136"/>
      <c r="AD389" s="135"/>
      <c r="AE389" s="136"/>
      <c r="AF389" s="135">
        <v>102</v>
      </c>
      <c r="AG389" s="136">
        <v>165</v>
      </c>
      <c r="AH389" s="135"/>
      <c r="AI389" s="136"/>
      <c r="AJ389" s="149">
        <f t="shared" si="27"/>
        <v>399</v>
      </c>
      <c r="AK389" s="133">
        <f t="shared" si="23"/>
        <v>99.75</v>
      </c>
      <c r="AL389" s="149">
        <f t="shared" si="28"/>
        <v>72</v>
      </c>
      <c r="AM389" s="133">
        <f t="shared" si="24"/>
        <v>5.541666666666667</v>
      </c>
      <c r="AN389" s="150">
        <v>3</v>
      </c>
    </row>
    <row r="390" spans="1:44" ht="15" customHeight="1" x14ac:dyDescent="0.15">
      <c r="A390" s="140" t="s">
        <v>80</v>
      </c>
      <c r="B390" s="140" t="s">
        <v>86</v>
      </c>
      <c r="C390" s="132">
        <f t="shared" si="25"/>
        <v>1945</v>
      </c>
      <c r="D390" s="133">
        <f t="shared" si="22"/>
        <v>176.81818181818181</v>
      </c>
      <c r="E390" s="134">
        <f t="shared" si="26"/>
        <v>11</v>
      </c>
      <c r="F390" s="132">
        <v>120</v>
      </c>
      <c r="G390" s="141">
        <v>170</v>
      </c>
      <c r="H390" s="135">
        <v>107</v>
      </c>
      <c r="I390" s="141">
        <v>170</v>
      </c>
      <c r="J390" s="135">
        <v>111</v>
      </c>
      <c r="K390" s="141">
        <v>180</v>
      </c>
      <c r="L390" s="135"/>
      <c r="M390" s="141"/>
      <c r="N390" s="135"/>
      <c r="O390" s="141"/>
      <c r="P390" s="135">
        <v>106</v>
      </c>
      <c r="Q390" s="141">
        <v>170</v>
      </c>
      <c r="R390" s="135"/>
      <c r="S390" s="141"/>
      <c r="T390" s="135">
        <v>102</v>
      </c>
      <c r="U390" s="141">
        <v>170</v>
      </c>
      <c r="V390" s="135">
        <v>99</v>
      </c>
      <c r="W390" s="141">
        <v>170</v>
      </c>
      <c r="X390" s="135">
        <v>96</v>
      </c>
      <c r="Y390" s="141">
        <v>200</v>
      </c>
      <c r="Z390" s="135">
        <v>107</v>
      </c>
      <c r="AA390" s="141">
        <v>165</v>
      </c>
      <c r="AB390" s="135"/>
      <c r="AC390" s="141"/>
      <c r="AD390" s="135">
        <v>104</v>
      </c>
      <c r="AE390" s="141">
        <v>200</v>
      </c>
      <c r="AF390" s="135">
        <v>99</v>
      </c>
      <c r="AG390" s="141">
        <v>170</v>
      </c>
      <c r="AH390" s="135">
        <v>98</v>
      </c>
      <c r="AI390" s="141">
        <v>180</v>
      </c>
      <c r="AJ390" s="149">
        <f t="shared" si="27"/>
        <v>1149</v>
      </c>
      <c r="AK390" s="133">
        <f t="shared" si="23"/>
        <v>104.45454545454545</v>
      </c>
      <c r="AL390" s="149">
        <f t="shared" si="28"/>
        <v>198</v>
      </c>
      <c r="AM390" s="133">
        <f t="shared" si="24"/>
        <v>5.8030303030303028</v>
      </c>
      <c r="AN390" s="150">
        <v>4</v>
      </c>
    </row>
    <row r="391" spans="1:44" ht="15" customHeight="1" x14ac:dyDescent="0.15">
      <c r="A391" s="266" t="s">
        <v>444</v>
      </c>
      <c r="B391" s="266" t="s">
        <v>465</v>
      </c>
      <c r="C391" s="132">
        <f t="shared" si="25"/>
        <v>895</v>
      </c>
      <c r="D391" s="133">
        <f t="shared" si="22"/>
        <v>179</v>
      </c>
      <c r="E391" s="134">
        <f t="shared" si="26"/>
        <v>5</v>
      </c>
      <c r="F391" s="132"/>
      <c r="G391" s="141"/>
      <c r="H391" s="135"/>
      <c r="I391" s="141"/>
      <c r="J391" s="135"/>
      <c r="K391" s="141"/>
      <c r="L391" s="135"/>
      <c r="M391" s="141"/>
      <c r="N391" s="135"/>
      <c r="O391" s="141"/>
      <c r="P391" s="135"/>
      <c r="Q391" s="141"/>
      <c r="R391" s="135"/>
      <c r="S391" s="141"/>
      <c r="T391" s="135"/>
      <c r="U391" s="141"/>
      <c r="V391" s="135">
        <v>106</v>
      </c>
      <c r="W391" s="141">
        <v>165</v>
      </c>
      <c r="X391" s="135">
        <v>105</v>
      </c>
      <c r="Y391" s="141">
        <v>170</v>
      </c>
      <c r="Z391" s="135"/>
      <c r="AA391" s="141"/>
      <c r="AB391" s="135">
        <v>108</v>
      </c>
      <c r="AC391" s="141">
        <v>180</v>
      </c>
      <c r="AD391" s="135">
        <v>109</v>
      </c>
      <c r="AE391" s="141">
        <v>180</v>
      </c>
      <c r="AF391" s="135"/>
      <c r="AG391" s="141"/>
      <c r="AH391" s="135">
        <v>96</v>
      </c>
      <c r="AI391" s="141">
        <v>200</v>
      </c>
      <c r="AJ391" s="149">
        <f t="shared" si="27"/>
        <v>524</v>
      </c>
      <c r="AK391" s="133">
        <f t="shared" si="23"/>
        <v>104.8</v>
      </c>
      <c r="AL391" s="149">
        <f t="shared" si="28"/>
        <v>90</v>
      </c>
      <c r="AM391" s="133">
        <f t="shared" si="24"/>
        <v>5.822222222222222</v>
      </c>
      <c r="AN391" s="150">
        <v>5</v>
      </c>
    </row>
    <row r="392" spans="1:44" ht="15" customHeight="1" x14ac:dyDescent="0.15">
      <c r="A392" s="125" t="s">
        <v>566</v>
      </c>
      <c r="B392" s="125" t="s">
        <v>571</v>
      </c>
      <c r="C392" s="132">
        <f t="shared" si="25"/>
        <v>160</v>
      </c>
      <c r="D392" s="133">
        <f t="shared" si="22"/>
        <v>160</v>
      </c>
      <c r="E392" s="134">
        <f t="shared" si="26"/>
        <v>1</v>
      </c>
      <c r="F392" s="161"/>
      <c r="G392" s="136"/>
      <c r="H392" s="135"/>
      <c r="I392" s="136"/>
      <c r="J392" s="135"/>
      <c r="K392" s="136"/>
      <c r="L392" s="135"/>
      <c r="M392" s="136"/>
      <c r="N392" s="135"/>
      <c r="O392" s="136"/>
      <c r="P392" s="135"/>
      <c r="Q392" s="136"/>
      <c r="R392" s="135"/>
      <c r="S392" s="136"/>
      <c r="T392" s="135"/>
      <c r="U392" s="136"/>
      <c r="V392" s="135"/>
      <c r="W392" s="136"/>
      <c r="X392" s="135"/>
      <c r="Y392" s="136"/>
      <c r="Z392" s="135"/>
      <c r="AA392" s="136"/>
      <c r="AB392" s="135"/>
      <c r="AC392" s="136"/>
      <c r="AD392" s="135"/>
      <c r="AE392" s="136"/>
      <c r="AF392" s="135">
        <v>108</v>
      </c>
      <c r="AG392" s="136">
        <v>160</v>
      </c>
      <c r="AH392" s="135"/>
      <c r="AI392" s="136"/>
      <c r="AJ392" s="149">
        <f t="shared" si="27"/>
        <v>108</v>
      </c>
      <c r="AK392" s="133">
        <f t="shared" si="23"/>
        <v>108</v>
      </c>
      <c r="AL392" s="149">
        <f t="shared" si="28"/>
        <v>18</v>
      </c>
      <c r="AM392" s="133">
        <f t="shared" si="24"/>
        <v>6</v>
      </c>
      <c r="AN392" s="150">
        <v>6</v>
      </c>
    </row>
    <row r="393" spans="1:44" ht="15" customHeight="1" x14ac:dyDescent="0.15">
      <c r="A393" s="198"/>
      <c r="B393" s="198"/>
      <c r="F393" s="59"/>
      <c r="G393" s="61"/>
      <c r="I393" s="61"/>
      <c r="K393" s="61"/>
      <c r="M393" s="61"/>
      <c r="O393" s="61"/>
      <c r="Q393" s="61"/>
      <c r="S393" s="61"/>
      <c r="U393" s="61"/>
      <c r="W393" s="61"/>
      <c r="Y393" s="61"/>
      <c r="AA393" s="61"/>
      <c r="AC393" s="61"/>
      <c r="AE393" s="61"/>
      <c r="AG393" s="61"/>
      <c r="AI393" s="61"/>
      <c r="AJ393" s="57"/>
      <c r="AK393" s="56"/>
      <c r="AL393" s="57"/>
      <c r="AM393" s="56"/>
      <c r="AN393" s="103"/>
    </row>
    <row r="394" spans="1:44" ht="15" customHeight="1" x14ac:dyDescent="0.15">
      <c r="A394" s="198"/>
      <c r="B394" s="198"/>
      <c r="F394" s="59"/>
      <c r="G394" s="61"/>
      <c r="I394" s="61"/>
      <c r="K394" s="61"/>
      <c r="M394" s="61"/>
      <c r="O394" s="61"/>
      <c r="Q394" s="61"/>
      <c r="S394" s="61"/>
      <c r="U394" s="61"/>
      <c r="W394" s="61"/>
      <c r="Y394" s="61"/>
      <c r="AA394" s="61"/>
      <c r="AC394" s="61"/>
      <c r="AE394" s="61"/>
      <c r="AG394" s="61"/>
      <c r="AI394" s="61"/>
      <c r="AJ394" s="57"/>
      <c r="AK394" s="56"/>
      <c r="AL394" s="57"/>
      <c r="AM394" s="56"/>
      <c r="AN394" s="58"/>
    </row>
    <row r="395" spans="1:44" s="33" customFormat="1" ht="15" customHeight="1" thickBot="1" x14ac:dyDescent="0.2">
      <c r="A395" s="47"/>
      <c r="B395" s="47"/>
      <c r="C395" s="55"/>
      <c r="D395" s="56"/>
      <c r="F395" s="55"/>
      <c r="G395" s="61"/>
      <c r="H395" s="89"/>
      <c r="I395" s="61"/>
      <c r="J395" s="89"/>
      <c r="K395" s="61"/>
      <c r="L395" s="89"/>
      <c r="M395" s="61"/>
      <c r="N395" s="89"/>
      <c r="O395" s="61"/>
      <c r="P395" s="89"/>
      <c r="Q395" s="61"/>
      <c r="R395" s="89"/>
      <c r="S395" s="61"/>
      <c r="T395" s="89"/>
      <c r="U395" s="61"/>
      <c r="V395" s="89"/>
      <c r="W395" s="61"/>
      <c r="X395" s="89"/>
      <c r="Y395" s="61"/>
      <c r="Z395" s="89"/>
      <c r="AA395" s="61"/>
      <c r="AB395" s="89"/>
      <c r="AC395" s="61"/>
      <c r="AD395" s="89"/>
      <c r="AE395" s="61"/>
      <c r="AF395" s="89"/>
      <c r="AG395" s="61"/>
      <c r="AH395" s="89"/>
      <c r="AI395" s="61"/>
      <c r="AJ395" s="57"/>
      <c r="AK395" s="56"/>
      <c r="AL395" s="57"/>
      <c r="AM395" s="56"/>
      <c r="AN395" s="58"/>
      <c r="AP395"/>
      <c r="AQ395"/>
      <c r="AR395"/>
    </row>
    <row r="396" spans="1:44" s="33" customFormat="1" ht="19" customHeight="1" thickBot="1" x14ac:dyDescent="0.2">
      <c r="A396" s="8" t="s">
        <v>18</v>
      </c>
      <c r="B396" s="9"/>
      <c r="C396" s="268" t="s">
        <v>0</v>
      </c>
      <c r="D396" s="10" t="s">
        <v>6</v>
      </c>
      <c r="E396" s="115" t="s">
        <v>7</v>
      </c>
      <c r="F396" s="117">
        <v>44836</v>
      </c>
      <c r="G396" s="116"/>
      <c r="H396" s="88" t="s">
        <v>199</v>
      </c>
      <c r="I396" s="118"/>
      <c r="J396" s="119" t="s">
        <v>237</v>
      </c>
      <c r="K396" s="120"/>
      <c r="L396" s="119" t="s">
        <v>263</v>
      </c>
      <c r="M396" s="120"/>
      <c r="N396" s="119" t="s">
        <v>302</v>
      </c>
      <c r="O396" s="120"/>
      <c r="P396" s="119" t="s">
        <v>328</v>
      </c>
      <c r="Q396" s="120"/>
      <c r="R396" s="121" t="s">
        <v>369</v>
      </c>
      <c r="S396" s="120"/>
      <c r="T396" s="184" t="s">
        <v>387</v>
      </c>
      <c r="U396" s="124"/>
      <c r="V396" s="206" t="s">
        <v>433</v>
      </c>
      <c r="W396" s="196"/>
      <c r="X396" s="206" t="s">
        <v>468</v>
      </c>
      <c r="Y396" s="116"/>
      <c r="Z396" s="206" t="s">
        <v>494</v>
      </c>
      <c r="AA396" s="116"/>
      <c r="AB396" s="206" t="s">
        <v>514</v>
      </c>
      <c r="AC396" s="116"/>
      <c r="AD396" s="206" t="s">
        <v>523</v>
      </c>
      <c r="AE396" s="116"/>
      <c r="AF396" s="119" t="s">
        <v>548</v>
      </c>
      <c r="AG396" s="116"/>
      <c r="AH396" s="119" t="s">
        <v>548</v>
      </c>
      <c r="AI396" s="116"/>
      <c r="AJ396" s="270" t="s">
        <v>11</v>
      </c>
      <c r="AK396" s="272" t="s">
        <v>12</v>
      </c>
      <c r="AL396" s="11" t="s">
        <v>13</v>
      </c>
      <c r="AM396" s="274" t="s">
        <v>14</v>
      </c>
      <c r="AN396" s="77" t="s">
        <v>15</v>
      </c>
      <c r="AP396"/>
      <c r="AQ396"/>
      <c r="AR396"/>
    </row>
    <row r="397" spans="1:44" ht="29" customHeight="1" thickBot="1" x14ac:dyDescent="0.2">
      <c r="A397" s="12" t="s">
        <v>92</v>
      </c>
      <c r="B397" s="13" t="s">
        <v>93</v>
      </c>
      <c r="C397" s="269"/>
      <c r="D397" s="14" t="s">
        <v>0</v>
      </c>
      <c r="E397" s="15" t="s">
        <v>8</v>
      </c>
      <c r="F397" s="16" t="s">
        <v>174</v>
      </c>
      <c r="G397" s="17">
        <v>18</v>
      </c>
      <c r="H397" s="87" t="s">
        <v>200</v>
      </c>
      <c r="I397" s="17">
        <v>18</v>
      </c>
      <c r="J397" s="87" t="s">
        <v>236</v>
      </c>
      <c r="K397" s="17">
        <v>18</v>
      </c>
      <c r="L397" s="87" t="s">
        <v>264</v>
      </c>
      <c r="M397" s="17">
        <v>18</v>
      </c>
      <c r="N397" s="87" t="s">
        <v>303</v>
      </c>
      <c r="O397" s="17">
        <v>18</v>
      </c>
      <c r="P397" s="87" t="s">
        <v>329</v>
      </c>
      <c r="Q397" s="17">
        <v>18</v>
      </c>
      <c r="R397" s="111" t="s">
        <v>174</v>
      </c>
      <c r="S397" s="17">
        <v>18</v>
      </c>
      <c r="T397" s="123" t="s">
        <v>388</v>
      </c>
      <c r="U397" s="17">
        <v>18</v>
      </c>
      <c r="V397" s="123" t="s">
        <v>434</v>
      </c>
      <c r="W397" s="17">
        <v>18</v>
      </c>
      <c r="X397" s="216" t="s">
        <v>467</v>
      </c>
      <c r="Y397" s="215">
        <v>18</v>
      </c>
      <c r="Z397" s="216" t="s">
        <v>264</v>
      </c>
      <c r="AA397" s="215">
        <v>18</v>
      </c>
      <c r="AB397" s="216" t="s">
        <v>515</v>
      </c>
      <c r="AC397" s="215">
        <v>18</v>
      </c>
      <c r="AD397" s="216" t="s">
        <v>522</v>
      </c>
      <c r="AE397" s="215">
        <v>18</v>
      </c>
      <c r="AF397" s="216" t="s">
        <v>547</v>
      </c>
      <c r="AG397" s="215">
        <v>18</v>
      </c>
      <c r="AH397" s="216" t="s">
        <v>576</v>
      </c>
      <c r="AI397" s="215">
        <v>18</v>
      </c>
      <c r="AJ397" s="276"/>
      <c r="AK397" s="273"/>
      <c r="AL397" s="18"/>
      <c r="AM397" s="275"/>
      <c r="AN397" s="19"/>
    </row>
    <row r="398" spans="1:44" ht="14" customHeight="1" x14ac:dyDescent="0.15">
      <c r="A398" s="3" t="s">
        <v>238</v>
      </c>
      <c r="B398" s="3" t="s">
        <v>239</v>
      </c>
      <c r="C398" s="50">
        <f>+G398+I398+K398+M398+O398+Q398+S398+U398+W398+Y398+AA398+AC398+AE398+AG398+AI398</f>
        <v>990</v>
      </c>
      <c r="D398" s="21">
        <f t="shared" ref="D398:D407" si="29">+C398/E398</f>
        <v>198</v>
      </c>
      <c r="E398" s="51">
        <f>COUNTA(F398,H398,J398,L398,N398,P398,R398,T398,V398,X398,Z398,AB398,AD398,AF398,AH398)</f>
        <v>5</v>
      </c>
      <c r="F398" s="39"/>
      <c r="G398" s="30"/>
      <c r="H398" s="93"/>
      <c r="I398" s="30"/>
      <c r="J398" s="93">
        <v>84</v>
      </c>
      <c r="K398" s="30">
        <v>200</v>
      </c>
      <c r="L398" s="93">
        <v>84</v>
      </c>
      <c r="M398" s="30">
        <v>200</v>
      </c>
      <c r="N398" s="93">
        <v>80</v>
      </c>
      <c r="O398" s="30">
        <v>190</v>
      </c>
      <c r="P398" s="93"/>
      <c r="Q398" s="30"/>
      <c r="R398" s="92"/>
      <c r="S398" s="86"/>
      <c r="T398" s="92"/>
      <c r="U398" s="86"/>
      <c r="V398" s="92"/>
      <c r="W398" s="86"/>
      <c r="X398" s="92"/>
      <c r="Y398" s="86"/>
      <c r="Z398" s="92">
        <v>87</v>
      </c>
      <c r="AA398" s="86">
        <v>200</v>
      </c>
      <c r="AB398" s="92"/>
      <c r="AC398" s="86"/>
      <c r="AD398" s="92">
        <v>81</v>
      </c>
      <c r="AE398" s="86">
        <v>200</v>
      </c>
      <c r="AF398" s="92"/>
      <c r="AG398" s="86"/>
      <c r="AH398" s="92"/>
      <c r="AI398" s="86"/>
      <c r="AJ398" s="26">
        <f>F398+H398+J398+L398+N398+P398+R398+T398+V398+X398+Z398+AB398+AD398+AF398+AH398</f>
        <v>416</v>
      </c>
      <c r="AK398" s="21">
        <f t="shared" ref="AK398:AK407" si="30">+AJ398/E398</f>
        <v>83.2</v>
      </c>
      <c r="AL398" s="22">
        <f>IF(F398="",0,$G$180)+IF(H398="",0,$G$180)+IF(J398="",0,$G$180)+IF(L398="",0,$G$180)+IF(N398="",0,$G$180)+IF(P398="",0,$G$180)+IF(R398="",0,$G$180)+IF(T398="",0,$G$180)+IF(V398="",0,$G$180)+IF(X398="",0,$G$180)+IF(Z398="",0,$G$180)+IF(AB398="",0,$G$180)+IF(AD398="",0,$G$180)+IF(AF398="",0,$G$180)+IF(AH398="",0,$G$180)</f>
        <v>90</v>
      </c>
      <c r="AM398" s="21">
        <f t="shared" ref="AM398:AM407" si="31">AJ398/AL398</f>
        <v>4.6222222222222218</v>
      </c>
      <c r="AN398" s="54">
        <v>1</v>
      </c>
    </row>
    <row r="399" spans="1:44" ht="14" customHeight="1" x14ac:dyDescent="0.15">
      <c r="A399" s="43" t="s">
        <v>364</v>
      </c>
      <c r="B399" s="43" t="s">
        <v>365</v>
      </c>
      <c r="C399" s="50">
        <f t="shared" ref="C399:C407" si="32">+G399+I399+K399+M399+O399+Q399+S399+U399+W399+Y399+AA399+AC399+AE399+AG399+AI399</f>
        <v>200</v>
      </c>
      <c r="D399" s="21">
        <f t="shared" si="29"/>
        <v>200</v>
      </c>
      <c r="E399" s="51">
        <f t="shared" ref="E399:E407" si="33">COUNTA(F399,H399,J399,L399,N399,P399,R399,T399,V399,X399,Z399,AB399,AD399,AF399,AH399)</f>
        <v>1</v>
      </c>
      <c r="F399" s="39"/>
      <c r="G399" s="31"/>
      <c r="H399" s="46"/>
      <c r="I399" s="31"/>
      <c r="J399" s="46"/>
      <c r="K399" s="31"/>
      <c r="L399" s="46"/>
      <c r="M399" s="31"/>
      <c r="N399" s="46"/>
      <c r="O399" s="31"/>
      <c r="P399" s="46">
        <v>87</v>
      </c>
      <c r="Q399" s="31">
        <v>200</v>
      </c>
      <c r="R399" s="92"/>
      <c r="S399" s="86"/>
      <c r="T399" s="92"/>
      <c r="U399" s="86"/>
      <c r="V399" s="92"/>
      <c r="W399" s="86"/>
      <c r="X399" s="46"/>
      <c r="Y399" s="31"/>
      <c r="Z399" s="92"/>
      <c r="AA399" s="86"/>
      <c r="AB399" s="92"/>
      <c r="AC399" s="86"/>
      <c r="AD399" s="92"/>
      <c r="AE399" s="86"/>
      <c r="AF399" s="92"/>
      <c r="AG399" s="86"/>
      <c r="AH399" s="92"/>
      <c r="AI399" s="86"/>
      <c r="AJ399" s="26">
        <f t="shared" ref="AJ399:AJ407" si="34">F399+H399+J399+L399+N399+P399+R399+T399+V399+X399+Z399+AB399+AD399+AF399+AH399</f>
        <v>87</v>
      </c>
      <c r="AK399" s="21">
        <f t="shared" si="30"/>
        <v>87</v>
      </c>
      <c r="AL399" s="22">
        <f t="shared" ref="AL399:AL407" si="35">IF(F399="",0,$G$180)+IF(H399="",0,$G$180)+IF(J399="",0,$G$180)+IF(L399="",0,$G$180)+IF(N399="",0,$G$180)+IF(P399="",0,$G$180)+IF(R399="",0,$G$180)+IF(T399="",0,$G$180)+IF(V399="",0,$G$180)+IF(X399="",0,$G$180)+IF(Z399="",0,$G$180)+IF(AB399="",0,$G$180)+IF(AD399="",0,$G$180)+IF(AF399="",0,$G$180)+IF(AH399="",0,$G$180)</f>
        <v>18</v>
      </c>
      <c r="AM399" s="21">
        <f t="shared" si="31"/>
        <v>4.833333333333333</v>
      </c>
      <c r="AN399" s="53">
        <v>2</v>
      </c>
    </row>
    <row r="400" spans="1:44" ht="14" customHeight="1" x14ac:dyDescent="0.15">
      <c r="A400" s="190" t="s">
        <v>452</v>
      </c>
      <c r="B400" s="190" t="s">
        <v>466</v>
      </c>
      <c r="C400" s="50">
        <f t="shared" si="32"/>
        <v>200</v>
      </c>
      <c r="D400" s="21">
        <f t="shared" si="29"/>
        <v>200</v>
      </c>
      <c r="E400" s="51">
        <f t="shared" si="33"/>
        <v>1</v>
      </c>
      <c r="F400" s="32"/>
      <c r="G400" s="32"/>
      <c r="H400" s="46"/>
      <c r="I400" s="32"/>
      <c r="J400" s="46"/>
      <c r="K400" s="32"/>
      <c r="L400" s="46"/>
      <c r="M400" s="32"/>
      <c r="N400" s="46"/>
      <c r="O400" s="32"/>
      <c r="P400" s="46"/>
      <c r="Q400" s="32"/>
      <c r="R400" s="92"/>
      <c r="S400" s="70"/>
      <c r="T400" s="92"/>
      <c r="U400" s="86"/>
      <c r="V400" s="92">
        <v>88</v>
      </c>
      <c r="W400" s="86">
        <v>200</v>
      </c>
      <c r="X400" s="46"/>
      <c r="Y400" s="31"/>
      <c r="Z400" s="92"/>
      <c r="AA400" s="86"/>
      <c r="AB400" s="92"/>
      <c r="AC400" s="86"/>
      <c r="AD400" s="92"/>
      <c r="AE400" s="86"/>
      <c r="AF400" s="92"/>
      <c r="AG400" s="86"/>
      <c r="AH400" s="92"/>
      <c r="AI400" s="86"/>
      <c r="AJ400" s="26">
        <f t="shared" si="34"/>
        <v>88</v>
      </c>
      <c r="AK400" s="21">
        <f t="shared" si="30"/>
        <v>88</v>
      </c>
      <c r="AL400" s="22">
        <f t="shared" si="35"/>
        <v>18</v>
      </c>
      <c r="AM400" s="21">
        <f t="shared" si="31"/>
        <v>4.8888888888888893</v>
      </c>
      <c r="AN400" s="54">
        <v>3</v>
      </c>
    </row>
    <row r="401" spans="1:40" ht="14" customHeight="1" x14ac:dyDescent="0.15">
      <c r="A401" s="5" t="s">
        <v>185</v>
      </c>
      <c r="B401" s="5" t="s">
        <v>186</v>
      </c>
      <c r="C401" s="50">
        <f t="shared" si="32"/>
        <v>1660</v>
      </c>
      <c r="D401" s="21">
        <f t="shared" si="29"/>
        <v>184.44444444444446</v>
      </c>
      <c r="E401" s="51">
        <f t="shared" si="33"/>
        <v>9</v>
      </c>
      <c r="F401" s="39">
        <v>104</v>
      </c>
      <c r="G401" s="31">
        <v>200</v>
      </c>
      <c r="H401" s="46"/>
      <c r="I401" s="31"/>
      <c r="J401" s="46"/>
      <c r="K401" s="31"/>
      <c r="L401" s="46">
        <v>97</v>
      </c>
      <c r="M401" s="31">
        <v>180</v>
      </c>
      <c r="N401" s="46">
        <v>88</v>
      </c>
      <c r="O401" s="31">
        <v>170</v>
      </c>
      <c r="P401" s="46">
        <v>91</v>
      </c>
      <c r="Q401" s="31">
        <v>175</v>
      </c>
      <c r="R401" s="92">
        <v>97</v>
      </c>
      <c r="S401" s="86">
        <v>180</v>
      </c>
      <c r="T401" s="135">
        <v>88</v>
      </c>
      <c r="U401" s="86">
        <v>200</v>
      </c>
      <c r="V401" s="92">
        <v>90</v>
      </c>
      <c r="W401" s="86">
        <v>180</v>
      </c>
      <c r="X401" s="46">
        <v>83</v>
      </c>
      <c r="Y401" s="31">
        <v>200</v>
      </c>
      <c r="Z401" s="92"/>
      <c r="AA401" s="86"/>
      <c r="AB401" s="92">
        <v>95</v>
      </c>
      <c r="AC401" s="86">
        <v>175</v>
      </c>
      <c r="AD401" s="92"/>
      <c r="AE401" s="86"/>
      <c r="AF401" s="92"/>
      <c r="AG401" s="86"/>
      <c r="AH401" s="92"/>
      <c r="AI401" s="86"/>
      <c r="AJ401" s="26">
        <f t="shared" si="34"/>
        <v>833</v>
      </c>
      <c r="AK401" s="21">
        <f t="shared" si="30"/>
        <v>92.555555555555557</v>
      </c>
      <c r="AL401" s="22">
        <f t="shared" si="35"/>
        <v>162</v>
      </c>
      <c r="AM401" s="21">
        <f t="shared" si="31"/>
        <v>5.1419753086419755</v>
      </c>
      <c r="AN401" s="54">
        <v>4</v>
      </c>
    </row>
    <row r="402" spans="1:40" ht="14" customHeight="1" x14ac:dyDescent="0.15">
      <c r="A402" s="6" t="s">
        <v>306</v>
      </c>
      <c r="B402" s="6" t="s">
        <v>307</v>
      </c>
      <c r="C402" s="50">
        <f t="shared" si="32"/>
        <v>1242.5</v>
      </c>
      <c r="D402" s="21">
        <f t="shared" si="29"/>
        <v>177.5</v>
      </c>
      <c r="E402" s="51">
        <f t="shared" si="33"/>
        <v>7</v>
      </c>
      <c r="F402" s="39"/>
      <c r="G402" s="31"/>
      <c r="H402" s="46"/>
      <c r="I402" s="31"/>
      <c r="J402" s="46"/>
      <c r="K402" s="31"/>
      <c r="L402" s="46"/>
      <c r="M402" s="31"/>
      <c r="N402" s="46">
        <v>98</v>
      </c>
      <c r="O402" s="31">
        <v>162.5</v>
      </c>
      <c r="P402" s="46">
        <v>91</v>
      </c>
      <c r="Q402" s="31">
        <v>175</v>
      </c>
      <c r="R402" s="92">
        <v>96</v>
      </c>
      <c r="S402" s="86">
        <v>200</v>
      </c>
      <c r="T402" s="92"/>
      <c r="U402" s="174"/>
      <c r="V402" s="46">
        <v>95</v>
      </c>
      <c r="W402" s="31">
        <v>170</v>
      </c>
      <c r="X402" s="46"/>
      <c r="Y402" s="31"/>
      <c r="Z402" s="92">
        <v>88</v>
      </c>
      <c r="AA402" s="86">
        <v>180</v>
      </c>
      <c r="AB402" s="92">
        <v>95</v>
      </c>
      <c r="AC402" s="86">
        <v>175</v>
      </c>
      <c r="AD402" s="92">
        <v>86</v>
      </c>
      <c r="AE402" s="86">
        <v>180</v>
      </c>
      <c r="AF402" s="92"/>
      <c r="AG402" s="86"/>
      <c r="AH402" s="92"/>
      <c r="AI402" s="86"/>
      <c r="AJ402" s="26">
        <f t="shared" si="34"/>
        <v>649</v>
      </c>
      <c r="AK402" s="21">
        <f t="shared" si="30"/>
        <v>92.714285714285708</v>
      </c>
      <c r="AL402" s="22">
        <f t="shared" si="35"/>
        <v>126</v>
      </c>
      <c r="AM402" s="21">
        <f t="shared" si="31"/>
        <v>5.1507936507936511</v>
      </c>
      <c r="AN402" s="53">
        <v>5</v>
      </c>
    </row>
    <row r="403" spans="1:40" x14ac:dyDescent="0.15">
      <c r="A403" s="143" t="s">
        <v>53</v>
      </c>
      <c r="B403" s="143" t="s">
        <v>516</v>
      </c>
      <c r="C403" s="50">
        <f t="shared" si="32"/>
        <v>200</v>
      </c>
      <c r="D403" s="21">
        <f t="shared" si="29"/>
        <v>200</v>
      </c>
      <c r="E403" s="51">
        <f t="shared" si="33"/>
        <v>1</v>
      </c>
      <c r="F403" s="144"/>
      <c r="G403" s="145"/>
      <c r="H403" s="146"/>
      <c r="I403" s="145"/>
      <c r="J403" s="146"/>
      <c r="K403" s="145"/>
      <c r="L403" s="146"/>
      <c r="M403" s="145"/>
      <c r="N403" s="146"/>
      <c r="O403" s="145"/>
      <c r="P403" s="146"/>
      <c r="Q403" s="145"/>
      <c r="R403" s="129"/>
      <c r="S403" s="130"/>
      <c r="T403" s="129"/>
      <c r="U403" s="113"/>
      <c r="V403" s="46"/>
      <c r="W403" s="31"/>
      <c r="X403" s="46"/>
      <c r="Y403" s="31"/>
      <c r="Z403" s="92"/>
      <c r="AA403" s="86"/>
      <c r="AB403" s="92">
        <v>93</v>
      </c>
      <c r="AC403" s="86">
        <v>200</v>
      </c>
      <c r="AD403" s="92"/>
      <c r="AE403" s="86"/>
      <c r="AF403" s="92"/>
      <c r="AG403" s="86"/>
      <c r="AH403" s="92"/>
      <c r="AI403" s="86"/>
      <c r="AJ403" s="26">
        <f t="shared" si="34"/>
        <v>93</v>
      </c>
      <c r="AK403" s="21">
        <f t="shared" si="30"/>
        <v>93</v>
      </c>
      <c r="AL403" s="22">
        <f t="shared" si="35"/>
        <v>18</v>
      </c>
      <c r="AM403" s="21">
        <f t="shared" si="31"/>
        <v>5.166666666666667</v>
      </c>
      <c r="AN403" s="54">
        <v>6</v>
      </c>
    </row>
    <row r="404" spans="1:40" x14ac:dyDescent="0.15">
      <c r="A404" s="241" t="s">
        <v>300</v>
      </c>
      <c r="B404" s="241" t="s">
        <v>301</v>
      </c>
      <c r="C404" s="50">
        <f t="shared" si="32"/>
        <v>332.5</v>
      </c>
      <c r="D404" s="21">
        <f t="shared" si="29"/>
        <v>166.25</v>
      </c>
      <c r="E404" s="51">
        <f t="shared" si="33"/>
        <v>2</v>
      </c>
      <c r="F404" s="204"/>
      <c r="G404" s="171"/>
      <c r="H404" s="172"/>
      <c r="I404" s="171"/>
      <c r="J404" s="172"/>
      <c r="K404" s="171"/>
      <c r="L404" s="172">
        <v>98</v>
      </c>
      <c r="M404" s="171">
        <v>170</v>
      </c>
      <c r="N404" s="172">
        <v>98</v>
      </c>
      <c r="O404" s="171">
        <v>162.5</v>
      </c>
      <c r="P404" s="172"/>
      <c r="Q404" s="171"/>
      <c r="R404" s="172"/>
      <c r="S404" s="171"/>
      <c r="T404" s="172"/>
      <c r="U404" s="176"/>
      <c r="V404" s="146"/>
      <c r="W404" s="145"/>
      <c r="X404" s="146"/>
      <c r="Y404" s="145"/>
      <c r="Z404" s="129"/>
      <c r="AA404" s="130"/>
      <c r="AB404" s="129"/>
      <c r="AC404" s="130"/>
      <c r="AD404" s="129"/>
      <c r="AE404" s="130"/>
      <c r="AF404" s="129"/>
      <c r="AG404" s="130"/>
      <c r="AH404" s="129"/>
      <c r="AI404" s="130"/>
      <c r="AJ404" s="26">
        <f t="shared" si="34"/>
        <v>196</v>
      </c>
      <c r="AK404" s="21">
        <f t="shared" si="30"/>
        <v>98</v>
      </c>
      <c r="AL404" s="22">
        <f t="shared" si="35"/>
        <v>36</v>
      </c>
      <c r="AM404" s="21">
        <f t="shared" si="31"/>
        <v>5.4444444444444446</v>
      </c>
      <c r="AN404" s="54">
        <v>7</v>
      </c>
    </row>
    <row r="405" spans="1:40" x14ac:dyDescent="0.15">
      <c r="A405" s="43" t="s">
        <v>216</v>
      </c>
      <c r="B405" s="43" t="s">
        <v>382</v>
      </c>
      <c r="C405" s="50">
        <f t="shared" si="32"/>
        <v>170</v>
      </c>
      <c r="D405" s="21">
        <f t="shared" si="29"/>
        <v>170</v>
      </c>
      <c r="E405" s="51">
        <f t="shared" si="33"/>
        <v>1</v>
      </c>
      <c r="F405" s="39"/>
      <c r="G405" s="31"/>
      <c r="H405" s="46"/>
      <c r="I405" s="31"/>
      <c r="J405" s="46"/>
      <c r="K405" s="31"/>
      <c r="L405" s="46"/>
      <c r="M405" s="31"/>
      <c r="N405" s="46"/>
      <c r="O405" s="31"/>
      <c r="P405" s="46"/>
      <c r="Q405" s="31"/>
      <c r="R405" s="46">
        <v>104</v>
      </c>
      <c r="S405" s="31">
        <v>170</v>
      </c>
      <c r="T405" s="46"/>
      <c r="U405" s="31"/>
      <c r="V405" s="46"/>
      <c r="W405" s="31"/>
      <c r="X405" s="46"/>
      <c r="Y405" s="31"/>
      <c r="Z405" s="46"/>
      <c r="AA405" s="31"/>
      <c r="AB405" s="46"/>
      <c r="AC405" s="31"/>
      <c r="AD405" s="92"/>
      <c r="AE405" s="86"/>
      <c r="AF405" s="92"/>
      <c r="AG405" s="86"/>
      <c r="AH405" s="92"/>
      <c r="AI405" s="86"/>
      <c r="AJ405" s="26">
        <f t="shared" si="34"/>
        <v>104</v>
      </c>
      <c r="AK405" s="21">
        <f t="shared" si="30"/>
        <v>104</v>
      </c>
      <c r="AL405" s="22">
        <f t="shared" si="35"/>
        <v>18</v>
      </c>
      <c r="AM405" s="21">
        <f t="shared" si="31"/>
        <v>5.7777777777777777</v>
      </c>
      <c r="AN405" s="53">
        <v>8</v>
      </c>
    </row>
    <row r="406" spans="1:40" x14ac:dyDescent="0.15">
      <c r="A406" s="43" t="s">
        <v>349</v>
      </c>
      <c r="B406" s="43" t="s">
        <v>366</v>
      </c>
      <c r="C406" s="50">
        <f t="shared" si="32"/>
        <v>165</v>
      </c>
      <c r="D406" s="21">
        <f t="shared" si="29"/>
        <v>165</v>
      </c>
      <c r="E406" s="51">
        <f t="shared" si="33"/>
        <v>1</v>
      </c>
      <c r="F406" s="39"/>
      <c r="G406" s="31"/>
      <c r="H406" s="46"/>
      <c r="I406" s="31"/>
      <c r="J406" s="46"/>
      <c r="K406" s="31"/>
      <c r="L406" s="46"/>
      <c r="M406" s="31"/>
      <c r="N406" s="46"/>
      <c r="O406" s="31"/>
      <c r="P406" s="46">
        <v>107</v>
      </c>
      <c r="Q406" s="31">
        <v>165</v>
      </c>
      <c r="R406" s="46"/>
      <c r="S406" s="31"/>
      <c r="T406" s="46"/>
      <c r="U406" s="31"/>
      <c r="V406" s="46"/>
      <c r="W406" s="31"/>
      <c r="X406" s="46"/>
      <c r="Y406" s="31"/>
      <c r="Z406" s="46"/>
      <c r="AA406" s="31"/>
      <c r="AB406" s="46"/>
      <c r="AC406" s="31"/>
      <c r="AD406" s="92"/>
      <c r="AE406" s="86"/>
      <c r="AF406" s="92"/>
      <c r="AG406" s="86"/>
      <c r="AH406" s="92"/>
      <c r="AI406" s="86"/>
      <c r="AJ406" s="26">
        <f t="shared" si="34"/>
        <v>107</v>
      </c>
      <c r="AK406" s="21">
        <f t="shared" si="30"/>
        <v>107</v>
      </c>
      <c r="AL406" s="22">
        <f t="shared" si="35"/>
        <v>18</v>
      </c>
      <c r="AM406" s="21">
        <f t="shared" si="31"/>
        <v>5.9444444444444446</v>
      </c>
      <c r="AN406" s="54">
        <v>9</v>
      </c>
    </row>
    <row r="407" spans="1:40" x14ac:dyDescent="0.15">
      <c r="A407" s="137" t="s">
        <v>392</v>
      </c>
      <c r="B407" s="137" t="s">
        <v>393</v>
      </c>
      <c r="C407" s="50">
        <f t="shared" si="32"/>
        <v>180</v>
      </c>
      <c r="D407" s="21">
        <f t="shared" si="29"/>
        <v>180</v>
      </c>
      <c r="E407" s="51">
        <f t="shared" si="33"/>
        <v>1</v>
      </c>
      <c r="F407" s="32"/>
      <c r="G407" s="32"/>
      <c r="H407" s="46"/>
      <c r="I407" s="32"/>
      <c r="J407" s="46"/>
      <c r="K407" s="32"/>
      <c r="L407" s="46"/>
      <c r="M407" s="32"/>
      <c r="N407" s="46"/>
      <c r="O407" s="32"/>
      <c r="P407" s="46"/>
      <c r="Q407" s="32"/>
      <c r="R407" s="46"/>
      <c r="S407" s="32"/>
      <c r="T407" s="46">
        <v>119</v>
      </c>
      <c r="U407" s="31">
        <v>180</v>
      </c>
      <c r="V407" s="46"/>
      <c r="W407" s="31"/>
      <c r="X407" s="46"/>
      <c r="Y407" s="31"/>
      <c r="Z407" s="92"/>
      <c r="AA407" s="86"/>
      <c r="AB407" s="92"/>
      <c r="AC407" s="86"/>
      <c r="AD407" s="92"/>
      <c r="AE407" s="86"/>
      <c r="AF407" s="92"/>
      <c r="AG407" s="86"/>
      <c r="AH407" s="92"/>
      <c r="AI407" s="86"/>
      <c r="AJ407" s="26">
        <f t="shared" si="34"/>
        <v>119</v>
      </c>
      <c r="AK407" s="21">
        <f t="shared" si="30"/>
        <v>119</v>
      </c>
      <c r="AL407" s="22">
        <f t="shared" si="35"/>
        <v>18</v>
      </c>
      <c r="AM407" s="21">
        <f t="shared" si="31"/>
        <v>6.6111111111111107</v>
      </c>
      <c r="AN407" s="54">
        <v>10</v>
      </c>
    </row>
    <row r="408" spans="1:40" x14ac:dyDescent="0.15">
      <c r="A408" s="198"/>
      <c r="B408" s="198"/>
      <c r="U408" s="113"/>
      <c r="W408" s="113"/>
      <c r="Y408" s="113"/>
      <c r="AA408" s="113"/>
      <c r="AC408" s="113"/>
      <c r="AE408" s="113"/>
      <c r="AG408" s="113"/>
      <c r="AI408" s="113"/>
      <c r="AJ408" s="57"/>
      <c r="AK408" s="56"/>
      <c r="AL408" s="57"/>
      <c r="AM408" s="56"/>
      <c r="AN408" s="103"/>
    </row>
    <row r="409" spans="1:40" x14ac:dyDescent="0.15">
      <c r="A409" s="198"/>
      <c r="B409" s="198"/>
    </row>
    <row r="410" spans="1:40" ht="14" thickBot="1" x14ac:dyDescent="0.2"/>
    <row r="411" spans="1:40" ht="20" customHeight="1" thickBot="1" x14ac:dyDescent="0.2">
      <c r="A411" s="8" t="s">
        <v>137</v>
      </c>
      <c r="B411" s="9"/>
      <c r="C411" s="268" t="s">
        <v>0</v>
      </c>
      <c r="D411" s="10" t="s">
        <v>6</v>
      </c>
      <c r="E411" s="115" t="s">
        <v>7</v>
      </c>
      <c r="F411" s="117">
        <v>44836</v>
      </c>
      <c r="G411" s="116"/>
      <c r="H411" s="88" t="s">
        <v>199</v>
      </c>
      <c r="I411" s="118"/>
      <c r="J411" s="119" t="s">
        <v>237</v>
      </c>
      <c r="K411" s="120"/>
      <c r="L411" s="119" t="s">
        <v>263</v>
      </c>
      <c r="M411" s="120"/>
      <c r="N411" s="119" t="s">
        <v>302</v>
      </c>
      <c r="O411" s="120"/>
      <c r="P411" s="119" t="s">
        <v>328</v>
      </c>
      <c r="Q411" s="120"/>
      <c r="R411" s="121" t="s">
        <v>369</v>
      </c>
      <c r="S411" s="120"/>
      <c r="T411" s="184" t="s">
        <v>387</v>
      </c>
      <c r="U411" s="124"/>
      <c r="V411" s="206" t="s">
        <v>433</v>
      </c>
      <c r="W411" s="196"/>
      <c r="X411" s="206" t="s">
        <v>468</v>
      </c>
      <c r="Y411" s="116"/>
      <c r="Z411" s="206" t="s">
        <v>494</v>
      </c>
      <c r="AA411" s="116"/>
      <c r="AB411" s="206" t="s">
        <v>514</v>
      </c>
      <c r="AC411" s="116"/>
      <c r="AD411" s="206" t="s">
        <v>523</v>
      </c>
      <c r="AE411" s="116"/>
      <c r="AF411" s="119" t="s">
        <v>548</v>
      </c>
      <c r="AG411" s="116"/>
      <c r="AH411" s="119" t="s">
        <v>548</v>
      </c>
      <c r="AI411" s="116"/>
      <c r="AJ411" s="270" t="s">
        <v>11</v>
      </c>
      <c r="AK411" s="272" t="s">
        <v>12</v>
      </c>
      <c r="AL411" s="11" t="s">
        <v>13</v>
      </c>
      <c r="AM411" s="274" t="s">
        <v>14</v>
      </c>
      <c r="AN411" s="77" t="s">
        <v>15</v>
      </c>
    </row>
    <row r="412" spans="1:40" ht="29" thickBot="1" x14ac:dyDescent="0.2">
      <c r="A412" s="12" t="s">
        <v>92</v>
      </c>
      <c r="B412" s="13" t="s">
        <v>93</v>
      </c>
      <c r="C412" s="269"/>
      <c r="D412" s="14" t="s">
        <v>0</v>
      </c>
      <c r="E412" s="15" t="s">
        <v>8</v>
      </c>
      <c r="F412" s="16" t="s">
        <v>174</v>
      </c>
      <c r="G412" s="17">
        <v>18</v>
      </c>
      <c r="H412" s="87" t="s">
        <v>200</v>
      </c>
      <c r="I412" s="17">
        <v>18</v>
      </c>
      <c r="J412" s="87" t="s">
        <v>236</v>
      </c>
      <c r="K412" s="17">
        <v>18</v>
      </c>
      <c r="L412" s="87" t="s">
        <v>264</v>
      </c>
      <c r="M412" s="17">
        <v>18</v>
      </c>
      <c r="N412" s="87" t="s">
        <v>303</v>
      </c>
      <c r="O412" s="17">
        <v>18</v>
      </c>
      <c r="P412" s="87" t="s">
        <v>329</v>
      </c>
      <c r="Q412" s="17">
        <v>18</v>
      </c>
      <c r="R412" s="111" t="s">
        <v>174</v>
      </c>
      <c r="S412" s="17">
        <v>18</v>
      </c>
      <c r="T412" s="123" t="s">
        <v>388</v>
      </c>
      <c r="U412" s="17">
        <v>18</v>
      </c>
      <c r="V412" s="123" t="s">
        <v>434</v>
      </c>
      <c r="W412" s="17">
        <v>18</v>
      </c>
      <c r="X412" s="216" t="s">
        <v>467</v>
      </c>
      <c r="Y412" s="215">
        <v>18</v>
      </c>
      <c r="Z412" s="216" t="s">
        <v>264</v>
      </c>
      <c r="AA412" s="215">
        <v>18</v>
      </c>
      <c r="AB412" s="216" t="s">
        <v>515</v>
      </c>
      <c r="AC412" s="215">
        <v>18</v>
      </c>
      <c r="AD412" s="216" t="s">
        <v>522</v>
      </c>
      <c r="AE412" s="215">
        <v>18</v>
      </c>
      <c r="AF412" s="243" t="s">
        <v>547</v>
      </c>
      <c r="AG412" s="242">
        <v>18</v>
      </c>
      <c r="AH412" s="216" t="s">
        <v>576</v>
      </c>
      <c r="AI412" s="215">
        <v>18</v>
      </c>
      <c r="AJ412" s="271"/>
      <c r="AK412" s="273"/>
      <c r="AL412" s="18"/>
      <c r="AM412" s="275"/>
      <c r="AN412" s="19"/>
    </row>
    <row r="413" spans="1:40" ht="15" customHeight="1" x14ac:dyDescent="0.15">
      <c r="A413" s="137" t="s">
        <v>389</v>
      </c>
      <c r="B413" s="137" t="s">
        <v>390</v>
      </c>
      <c r="C413" s="50">
        <f>+G413+I413+K413+M413+O413+Q413+S413+U413+W413+Y413+AA413+AC413+AE413+AG413+AI413</f>
        <v>200</v>
      </c>
      <c r="D413" s="23">
        <f>+C413/E413</f>
        <v>200</v>
      </c>
      <c r="E413" s="51">
        <f>COUNTA(F413,H413,J413,L413,N413,P413,R413,T413,V413,X413,Z413,AB413,AD413,AF413,AH413)</f>
        <v>1</v>
      </c>
      <c r="F413" s="32"/>
      <c r="G413" s="50"/>
      <c r="H413" s="93"/>
      <c r="I413" s="50"/>
      <c r="J413" s="93"/>
      <c r="K413" s="50"/>
      <c r="L413" s="93"/>
      <c r="M413" s="50"/>
      <c r="N413" s="93"/>
      <c r="O413" s="50"/>
      <c r="P413" s="93"/>
      <c r="Q413" s="50"/>
      <c r="R413" s="92"/>
      <c r="S413" s="70"/>
      <c r="T413" s="92">
        <v>87</v>
      </c>
      <c r="U413" s="86">
        <v>200</v>
      </c>
      <c r="V413" s="92"/>
      <c r="W413" s="86"/>
      <c r="X413" s="92"/>
      <c r="Y413" s="86"/>
      <c r="Z413" s="92"/>
      <c r="AA413" s="86"/>
      <c r="AB413" s="92"/>
      <c r="AC413" s="86"/>
      <c r="AD413" s="92"/>
      <c r="AE413" s="174"/>
      <c r="AF413" s="135"/>
      <c r="AG413" s="141"/>
      <c r="AH413" s="135"/>
      <c r="AI413" s="141"/>
      <c r="AJ413" s="149">
        <f>F413+H413+J413+L413+N413+P413+R413+T413+V413+X413+Z413+AB413+AD413+AF413+AH413</f>
        <v>87</v>
      </c>
      <c r="AK413" s="265">
        <f>+AJ413/E413</f>
        <v>87</v>
      </c>
      <c r="AL413" s="22">
        <f>IF(F413="",0,$G$180)+IF(H413="",0,$G$180)+IF(J413="",0,$G$180)+IF(L413="",0,$G$180)+IF(N413="",0,$G$180)+IF(P413="",0,$G$180)+IF(R413="",0,$G$180)+IF(T413="",0,$G$180)+IF(V413="",0,$G$180)+IF(X413="",0,$G$180)+IF(Z413="",0,$G$180)+IF(AB413="",0,$G$180)+IF(AD413="",0,$G$180)+IF(AF413="",0,$G$180)+IF(AH413="",0,$G$180)</f>
        <v>18</v>
      </c>
      <c r="AM413" s="23">
        <f>AJ413/AL413</f>
        <v>4.833333333333333</v>
      </c>
      <c r="AN413" s="54">
        <v>1</v>
      </c>
    </row>
    <row r="414" spans="1:40" ht="14" customHeight="1" x14ac:dyDescent="0.15">
      <c r="A414" s="139" t="s">
        <v>389</v>
      </c>
      <c r="B414" s="139" t="s">
        <v>391</v>
      </c>
      <c r="C414" s="50">
        <f>+G414+I414+K414+M414+O414+Q414+S414+U414+W414+Y414+AA414+AC414+AE414+AG414+AI414</f>
        <v>180</v>
      </c>
      <c r="D414" s="23">
        <f>+C414/E414</f>
        <v>180</v>
      </c>
      <c r="E414" s="51">
        <f>COUNTA(F414,H414,J414,L414,N414,P414,R414,T414,V414,X414,Z414,AB414,AD414,AF414,AH414)</f>
        <v>1</v>
      </c>
      <c r="F414" s="127"/>
      <c r="G414" s="126"/>
      <c r="H414" s="128"/>
      <c r="I414" s="126"/>
      <c r="J414" s="128"/>
      <c r="K414" s="126"/>
      <c r="L414" s="128"/>
      <c r="M414" s="126"/>
      <c r="N414" s="128"/>
      <c r="O414" s="126"/>
      <c r="P414" s="128"/>
      <c r="Q414" s="126"/>
      <c r="R414" s="129"/>
      <c r="S414" s="142"/>
      <c r="T414" s="129">
        <v>89</v>
      </c>
      <c r="U414" s="86">
        <v>180</v>
      </c>
      <c r="V414" s="92"/>
      <c r="W414" s="86"/>
      <c r="X414" s="92"/>
      <c r="Y414" s="86"/>
      <c r="Z414" s="92"/>
      <c r="AA414" s="86"/>
      <c r="AB414" s="92"/>
      <c r="AC414" s="86"/>
      <c r="AD414" s="92"/>
      <c r="AE414" s="174"/>
      <c r="AF414" s="135"/>
      <c r="AG414" s="141"/>
      <c r="AH414" s="135"/>
      <c r="AI414" s="141"/>
      <c r="AJ414" s="149">
        <f>F414+H414+J414+L414+N414+P414+R414+T414+V414+X414+Z414+AB414+AD414+AF414+AH414</f>
        <v>89</v>
      </c>
      <c r="AK414" s="265">
        <f>+AJ414/E414</f>
        <v>89</v>
      </c>
      <c r="AL414" s="22">
        <f>IF(F414="",0,$G$180)+IF(H414="",0,$G$180)+IF(J414="",0,$G$180)+IF(L414="",0,$G$180)+IF(N414="",0,$G$180)+IF(P414="",0,$G$180)+IF(R414="",0,$G$180)+IF(T414="",0,$G$180)+IF(V414="",0,$G$180)+IF(X414="",0,$G$180)+IF(Z414="",0,$G$180)+IF(AB414="",0,$G$180)+IF(AD414="",0,$G$180)+IF(AF414="",0,$G$180)+IF(AH414="",0,$G$180)</f>
        <v>18</v>
      </c>
      <c r="AM414" s="23">
        <f>AJ414/AL414</f>
        <v>4.9444444444444446</v>
      </c>
      <c r="AN414" s="131">
        <v>2</v>
      </c>
    </row>
    <row r="415" spans="1:40" ht="14" customHeight="1" x14ac:dyDescent="0.15">
      <c r="A415" s="138" t="s">
        <v>77</v>
      </c>
      <c r="B415" s="138" t="s">
        <v>78</v>
      </c>
      <c r="C415" s="50">
        <f>+G415+I415+K415+M415+O415+Q415+S415+U415+W415+Y415+AA415+AC415+AE415+AG415+AI415</f>
        <v>2560</v>
      </c>
      <c r="D415" s="23">
        <f>+C415/E415</f>
        <v>196.92307692307693</v>
      </c>
      <c r="E415" s="51">
        <f>COUNTA(F415,H415,J415,L415,N415,P415,R415,T415,V415,X415,Z415,AB415,AD415,AF415,AH415)</f>
        <v>13</v>
      </c>
      <c r="F415" s="132">
        <v>101</v>
      </c>
      <c r="G415" s="141">
        <v>200</v>
      </c>
      <c r="H415" s="135">
        <v>92</v>
      </c>
      <c r="I415" s="141">
        <v>200</v>
      </c>
      <c r="J415" s="135">
        <v>98</v>
      </c>
      <c r="K415" s="141">
        <v>200</v>
      </c>
      <c r="L415" s="135">
        <v>89</v>
      </c>
      <c r="M415" s="141">
        <v>200</v>
      </c>
      <c r="N415" s="135"/>
      <c r="O415" s="141"/>
      <c r="P415" s="135">
        <v>100</v>
      </c>
      <c r="Q415" s="141">
        <v>200</v>
      </c>
      <c r="R415" s="135">
        <v>86</v>
      </c>
      <c r="S415" s="141">
        <v>200</v>
      </c>
      <c r="T415" s="135">
        <v>107</v>
      </c>
      <c r="U415" s="86">
        <v>170</v>
      </c>
      <c r="V415" s="92">
        <v>83</v>
      </c>
      <c r="W415" s="86">
        <v>200</v>
      </c>
      <c r="X415" s="92">
        <v>94</v>
      </c>
      <c r="Y415" s="86">
        <v>200</v>
      </c>
      <c r="Z415" s="92">
        <v>87</v>
      </c>
      <c r="AA415" s="86">
        <v>200</v>
      </c>
      <c r="AB415" s="92">
        <v>93</v>
      </c>
      <c r="AC415" s="86">
        <v>200</v>
      </c>
      <c r="AD415" s="92">
        <v>91</v>
      </c>
      <c r="AE415" s="174">
        <v>200</v>
      </c>
      <c r="AF415" s="135">
        <v>98</v>
      </c>
      <c r="AG415" s="141">
        <v>190</v>
      </c>
      <c r="AH415" s="135"/>
      <c r="AI415" s="141"/>
      <c r="AJ415" s="149">
        <f>F415+H415+J415+L415+N415+P415+R415+T415+V415+X415+Z415+AB415+AD415+AF415+AH415</f>
        <v>1219</v>
      </c>
      <c r="AK415" s="265">
        <f>+AJ415/E415</f>
        <v>93.769230769230774</v>
      </c>
      <c r="AL415" s="22">
        <f>IF(F415="",0,$G$180)+IF(H415="",0,$G$180)+IF(J415="",0,$G$180)+IF(L415="",0,$G$180)+IF(N415="",0,$G$180)+IF(P415="",0,$G$180)+IF(R415="",0,$G$180)+IF(T415="",0,$G$180)+IF(V415="",0,$G$180)+IF(X415="",0,$G$180)+IF(Z415="",0,$G$180)+IF(AB415="",0,$G$180)+IF(AD415="",0,$G$180)+IF(AF415="",0,$G$180)+IF(AH415="",0,$G$180)</f>
        <v>234</v>
      </c>
      <c r="AM415" s="23">
        <f>AJ415/AL415</f>
        <v>5.2094017094017095</v>
      </c>
      <c r="AN415" s="54">
        <v>3</v>
      </c>
    </row>
    <row r="416" spans="1:40" ht="14" customHeight="1" x14ac:dyDescent="0.15">
      <c r="A416" s="245" t="s">
        <v>53</v>
      </c>
      <c r="B416" s="245" t="s">
        <v>516</v>
      </c>
      <c r="C416" s="50">
        <f>+G416+I416+K416+M416+O416+Q416+S416+U416+W416+Y416+AA416+AC416+AE416+AG416+AI416</f>
        <v>390</v>
      </c>
      <c r="D416" s="23">
        <f>+C416/E416</f>
        <v>195</v>
      </c>
      <c r="E416" s="51">
        <f>COUNTA(F416,H416,J416,L416,N416,P416,R416,T416,V416,X416,Z416,AB416,AD416,AF416,AH416)</f>
        <v>2</v>
      </c>
      <c r="F416" s="169"/>
      <c r="G416" s="171"/>
      <c r="H416" s="172"/>
      <c r="I416" s="171"/>
      <c r="J416" s="172"/>
      <c r="K416" s="171"/>
      <c r="L416" s="172"/>
      <c r="M416" s="171"/>
      <c r="N416" s="172"/>
      <c r="O416" s="171"/>
      <c r="P416" s="172"/>
      <c r="Q416" s="171"/>
      <c r="R416" s="172"/>
      <c r="S416" s="171"/>
      <c r="T416" s="172"/>
      <c r="U416" s="130"/>
      <c r="V416" s="129"/>
      <c r="W416" s="130"/>
      <c r="X416" s="129"/>
      <c r="Y416" s="130"/>
      <c r="Z416" s="129"/>
      <c r="AA416" s="130"/>
      <c r="AB416" s="129"/>
      <c r="AC416" s="130"/>
      <c r="AD416" s="129"/>
      <c r="AE416" s="291"/>
      <c r="AF416" s="135">
        <v>98</v>
      </c>
      <c r="AG416" s="141">
        <v>190</v>
      </c>
      <c r="AH416" s="135">
        <v>96</v>
      </c>
      <c r="AI416" s="141">
        <v>200</v>
      </c>
      <c r="AJ416" s="149">
        <f>F416+H416+J416+L416+N416+P416+R416+T416+V416+X416+Z416+AB416+AD416+AF416+AH416</f>
        <v>194</v>
      </c>
      <c r="AK416" s="265">
        <f>+AJ416/E416</f>
        <v>97</v>
      </c>
      <c r="AL416" s="22">
        <f>IF(F416="",0,$G$180)+IF(H416="",0,$G$180)+IF(J416="",0,$G$180)+IF(L416="",0,$G$180)+IF(N416="",0,$G$180)+IF(P416="",0,$G$180)+IF(R416="",0,$G$180)+IF(T416="",0,$G$180)+IF(V416="",0,$G$180)+IF(X416="",0,$G$180)+IF(Z416="",0,$G$180)+IF(AB416="",0,$G$180)+IF(AD416="",0,$G$180)+IF(AF416="",0,$G$180)+IF(AH416="",0,$G$180)</f>
        <v>36</v>
      </c>
      <c r="AM416" s="23">
        <f>AJ416/AL416</f>
        <v>5.3888888888888893</v>
      </c>
      <c r="AN416" s="264">
        <v>4</v>
      </c>
    </row>
    <row r="417" spans="1:40" ht="16" customHeight="1" x14ac:dyDescent="0.15">
      <c r="A417" s="140" t="s">
        <v>132</v>
      </c>
      <c r="B417" s="140" t="s">
        <v>133</v>
      </c>
      <c r="C417" s="50">
        <f>+G417+I417+K417+M417+O417+Q417+S417+U417+W417+Y417+AA417+AC417+AE417+AG417+AI417</f>
        <v>1605</v>
      </c>
      <c r="D417" s="23">
        <f>+C417/E417</f>
        <v>178.33333333333334</v>
      </c>
      <c r="E417" s="51">
        <f>COUNTA(F417,H417,J417,L417,N417,P417,R417,T417,V417,X417,Z417,AB417,AD417,AF417,AH417)</f>
        <v>9</v>
      </c>
      <c r="F417" s="132">
        <v>115</v>
      </c>
      <c r="G417" s="141">
        <v>180</v>
      </c>
      <c r="H417" s="135">
        <v>121</v>
      </c>
      <c r="I417" s="141">
        <v>180</v>
      </c>
      <c r="J417" s="135"/>
      <c r="K417" s="141"/>
      <c r="L417" s="135">
        <v>120</v>
      </c>
      <c r="M417" s="141">
        <v>180</v>
      </c>
      <c r="N417" s="135"/>
      <c r="O417" s="141"/>
      <c r="P417" s="135">
        <v>124</v>
      </c>
      <c r="Q417" s="141">
        <v>180</v>
      </c>
      <c r="R417" s="135">
        <v>125</v>
      </c>
      <c r="S417" s="141">
        <v>180</v>
      </c>
      <c r="T417" s="135">
        <v>121</v>
      </c>
      <c r="U417" s="141">
        <v>165</v>
      </c>
      <c r="V417" s="135">
        <v>125</v>
      </c>
      <c r="W417" s="141">
        <v>180</v>
      </c>
      <c r="X417" s="135"/>
      <c r="Y417" s="141"/>
      <c r="Z417" s="135">
        <v>117</v>
      </c>
      <c r="AA417" s="141">
        <v>180</v>
      </c>
      <c r="AB417" s="135"/>
      <c r="AC417" s="141"/>
      <c r="AD417" s="135">
        <v>114</v>
      </c>
      <c r="AE417" s="175">
        <v>180</v>
      </c>
      <c r="AF417" s="135"/>
      <c r="AG417" s="141"/>
      <c r="AH417" s="135"/>
      <c r="AI417" s="141"/>
      <c r="AJ417" s="149">
        <f>F417+H417+J417+L417+N417+P417+R417+T417+V417+X417+Z417+AB417+AD417+AF417+AH417</f>
        <v>1082</v>
      </c>
      <c r="AK417" s="265">
        <f>+AJ417/E417</f>
        <v>120.22222222222223</v>
      </c>
      <c r="AL417" s="22">
        <f>IF(F417="",0,$G$180)+IF(H417="",0,$G$180)+IF(J417="",0,$G$180)+IF(L417="",0,$G$180)+IF(N417="",0,$G$180)+IF(P417="",0,$G$180)+IF(R417="",0,$G$180)+IF(T417="",0,$G$180)+IF(V417="",0,$G$180)+IF(X417="",0,$G$180)+IF(Z417="",0,$G$180)+IF(AB417="",0,$G$180)+IF(AD417="",0,$G$180)+IF(AF417="",0,$G$180)+IF(AH417="",0,$G$180)</f>
        <v>162</v>
      </c>
      <c r="AM417" s="23">
        <f>AJ417/AL417</f>
        <v>6.6790123456790127</v>
      </c>
      <c r="AN417" s="150">
        <v>5</v>
      </c>
    </row>
  </sheetData>
  <sortState xmlns:xlrd2="http://schemas.microsoft.com/office/spreadsheetml/2017/richdata2" ref="A10:AM40">
    <sortCondition ref="AM10:AM40"/>
  </sortState>
  <mergeCells count="46">
    <mergeCell ref="AN44:AN45"/>
    <mergeCell ref="AM8:AM9"/>
    <mergeCell ref="AM372:AM373"/>
    <mergeCell ref="AK385:AK386"/>
    <mergeCell ref="AM385:AM386"/>
    <mergeCell ref="AK333:AK334"/>
    <mergeCell ref="AM333:AM334"/>
    <mergeCell ref="AJ266:AJ267"/>
    <mergeCell ref="AJ360:AJ361"/>
    <mergeCell ref="AM266:AM267"/>
    <mergeCell ref="AM44:AM45"/>
    <mergeCell ref="AM179:AM180"/>
    <mergeCell ref="AK266:AK267"/>
    <mergeCell ref="AM360:AM361"/>
    <mergeCell ref="AM101:AM102"/>
    <mergeCell ref="AJ333:AJ334"/>
    <mergeCell ref="C8:C9"/>
    <mergeCell ref="C101:C102"/>
    <mergeCell ref="C179:C180"/>
    <mergeCell ref="C266:C267"/>
    <mergeCell ref="AK396:AK397"/>
    <mergeCell ref="AK360:AK361"/>
    <mergeCell ref="AK372:AK373"/>
    <mergeCell ref="AJ101:AJ102"/>
    <mergeCell ref="AJ44:AJ45"/>
    <mergeCell ref="AJ8:AJ9"/>
    <mergeCell ref="AJ179:AJ180"/>
    <mergeCell ref="AK8:AK9"/>
    <mergeCell ref="AJ372:AJ373"/>
    <mergeCell ref="AK44:AK45"/>
    <mergeCell ref="AK101:AK102"/>
    <mergeCell ref="AK179:AK180"/>
    <mergeCell ref="A372:B372"/>
    <mergeCell ref="C372:C373"/>
    <mergeCell ref="C385:C386"/>
    <mergeCell ref="C44:C45"/>
    <mergeCell ref="C360:C361"/>
    <mergeCell ref="C333:C334"/>
    <mergeCell ref="C411:C412"/>
    <mergeCell ref="AJ411:AJ412"/>
    <mergeCell ref="AK411:AK412"/>
    <mergeCell ref="AM411:AM412"/>
    <mergeCell ref="AJ385:AJ386"/>
    <mergeCell ref="AJ396:AJ397"/>
    <mergeCell ref="C396:C397"/>
    <mergeCell ref="AM396:AM397"/>
  </mergeCells>
  <phoneticPr fontId="1" type="noConversion"/>
  <pageMargins left="0.75" right="0.75" top="1" bottom="1" header="0.5" footer="0.5"/>
  <pageSetup paperSize="9" orientation="portrait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E5C6-8AB3-2347-A0A1-8119C0B77711}">
  <dimension ref="A1"/>
  <sheetViews>
    <sheetView workbookViewId="0">
      <selection activeCell="B25" sqref="B25"/>
    </sheetView>
  </sheetViews>
  <sheetFormatPr baseColWidth="10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 FILE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cp:lastPrinted>2010-04-15T09:03:19Z</cp:lastPrinted>
  <dcterms:created xsi:type="dcterms:W3CDTF">2005-03-30T06:52:53Z</dcterms:created>
  <dcterms:modified xsi:type="dcterms:W3CDTF">2023-07-25T09:34:44Z</dcterms:modified>
</cp:coreProperties>
</file>